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d.docs.live.net/922132cbc25f2559/Desktop/A - Conjoint2023/"/>
    </mc:Choice>
  </mc:AlternateContent>
  <xr:revisionPtr revIDLastSave="3" documentId="8_{E43DCDE0-B4B8-4050-9F50-649C2E9A84CF}" xr6:coauthVersionLast="47" xr6:coauthVersionMax="47" xr10:uidLastSave="{A108467D-ED2E-41DC-A72C-7388AF338B52}"/>
  <bookViews>
    <workbookView xWindow="-120" yWindow="-120" windowWidth="20730" windowHeight="11040" activeTab="2" xr2:uid="{00000000-000D-0000-FFFF-FFFF00000000}"/>
  </bookViews>
  <sheets>
    <sheet name="Manual data" sheetId="21" r:id="rId1"/>
    <sheet name="Summary" sheetId="22" r:id="rId2"/>
    <sheet name="Instructions" sheetId="24" r:id="rId3"/>
    <sheet name="For dropdowns" sheetId="23"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1" i="21" l="1"/>
  <c r="Q251" i="21"/>
  <c r="R251" i="21" s="1"/>
  <c r="M251" i="21"/>
  <c r="L251" i="21"/>
  <c r="K251" i="21"/>
  <c r="S250" i="21"/>
  <c r="Q250" i="21"/>
  <c r="R250" i="21" s="1"/>
  <c r="M250" i="21"/>
  <c r="L250" i="21"/>
  <c r="K250" i="21"/>
  <c r="S249" i="21"/>
  <c r="Q249" i="21"/>
  <c r="R249" i="21" s="1"/>
  <c r="M249" i="21"/>
  <c r="L249" i="21"/>
  <c r="K249" i="21"/>
  <c r="S248" i="21"/>
  <c r="Q248" i="21"/>
  <c r="R248" i="21" s="1"/>
  <c r="M248" i="21"/>
  <c r="L248" i="21"/>
  <c r="K248" i="21"/>
  <c r="S247" i="21"/>
  <c r="Q247" i="21"/>
  <c r="R247" i="21" s="1"/>
  <c r="M247" i="21"/>
  <c r="L247" i="21"/>
  <c r="K247" i="21"/>
  <c r="S246" i="21"/>
  <c r="Q246" i="21"/>
  <c r="R246" i="21" s="1"/>
  <c r="M246" i="21"/>
  <c r="L246" i="21"/>
  <c r="K246" i="21"/>
  <c r="S245" i="21"/>
  <c r="Q245" i="21"/>
  <c r="R245" i="21" s="1"/>
  <c r="M245" i="21"/>
  <c r="L245" i="21"/>
  <c r="K245" i="21"/>
  <c r="S244" i="21"/>
  <c r="Q244" i="21"/>
  <c r="R244" i="21" s="1"/>
  <c r="M244" i="21"/>
  <c r="L244" i="21"/>
  <c r="K244" i="21"/>
  <c r="S243" i="21"/>
  <c r="Q243" i="21"/>
  <c r="R243" i="21" s="1"/>
  <c r="M243" i="21"/>
  <c r="L243" i="21"/>
  <c r="K243" i="21"/>
  <c r="S242" i="21"/>
  <c r="Q242" i="21"/>
  <c r="R242" i="21" s="1"/>
  <c r="M242" i="21"/>
  <c r="L242" i="21"/>
  <c r="K242" i="21"/>
  <c r="S241" i="21"/>
  <c r="Q241" i="21"/>
  <c r="R241" i="21" s="1"/>
  <c r="M241" i="21"/>
  <c r="L241" i="21"/>
  <c r="K241" i="21"/>
  <c r="S240" i="21"/>
  <c r="Q240" i="21"/>
  <c r="R240" i="21" s="1"/>
  <c r="M240" i="21"/>
  <c r="L240" i="21"/>
  <c r="K240" i="21"/>
  <c r="S239" i="21"/>
  <c r="Q239" i="21"/>
  <c r="R239" i="21" s="1"/>
  <c r="M239" i="21"/>
  <c r="L239" i="21"/>
  <c r="K239" i="21"/>
  <c r="S238" i="21"/>
  <c r="Q238" i="21"/>
  <c r="R238" i="21" s="1"/>
  <c r="M238" i="21"/>
  <c r="L238" i="21"/>
  <c r="K238" i="21"/>
  <c r="S237" i="21"/>
  <c r="Q237" i="21"/>
  <c r="R237" i="21" s="1"/>
  <c r="M237" i="21"/>
  <c r="L237" i="21"/>
  <c r="K237" i="21"/>
  <c r="S236" i="21"/>
  <c r="Q236" i="21"/>
  <c r="R236" i="21" s="1"/>
  <c r="M236" i="21"/>
  <c r="L236" i="21"/>
  <c r="K236" i="21"/>
  <c r="S235" i="21"/>
  <c r="Q235" i="21"/>
  <c r="R235" i="21" s="1"/>
  <c r="M235" i="21"/>
  <c r="L235" i="21"/>
  <c r="K235" i="21"/>
  <c r="S234" i="21"/>
  <c r="Q234" i="21"/>
  <c r="R234" i="21" s="1"/>
  <c r="M234" i="21"/>
  <c r="L234" i="21"/>
  <c r="K234" i="21"/>
  <c r="S233" i="21"/>
  <c r="Q233" i="21"/>
  <c r="R233" i="21" s="1"/>
  <c r="M233" i="21"/>
  <c r="L233" i="21"/>
  <c r="K233" i="21"/>
  <c r="S232" i="21"/>
  <c r="Q232" i="21"/>
  <c r="R232" i="21" s="1"/>
  <c r="M232" i="21"/>
  <c r="L232" i="21"/>
  <c r="K232" i="21"/>
  <c r="S231" i="21"/>
  <c r="Q231" i="21"/>
  <c r="R231" i="21" s="1"/>
  <c r="M231" i="21"/>
  <c r="L231" i="21"/>
  <c r="K231" i="21"/>
  <c r="S230" i="21"/>
  <c r="Q230" i="21"/>
  <c r="R230" i="21" s="1"/>
  <c r="M230" i="21"/>
  <c r="L230" i="21"/>
  <c r="K230" i="21"/>
  <c r="S229" i="21"/>
  <c r="Q229" i="21"/>
  <c r="R229" i="21" s="1"/>
  <c r="M229" i="21"/>
  <c r="L229" i="21"/>
  <c r="K229" i="21"/>
  <c r="S228" i="21"/>
  <c r="Q228" i="21"/>
  <c r="R228" i="21" s="1"/>
  <c r="M228" i="21"/>
  <c r="L228" i="21"/>
  <c r="K228" i="21"/>
  <c r="S227" i="21"/>
  <c r="Q227" i="21"/>
  <c r="R227" i="21" s="1"/>
  <c r="M227" i="21"/>
  <c r="L227" i="21"/>
  <c r="K227" i="21"/>
  <c r="S226" i="21"/>
  <c r="Q226" i="21"/>
  <c r="R226" i="21" s="1"/>
  <c r="M226" i="21"/>
  <c r="L226" i="21"/>
  <c r="K226" i="21"/>
  <c r="S225" i="21"/>
  <c r="Q225" i="21"/>
  <c r="R225" i="21" s="1"/>
  <c r="M225" i="21"/>
  <c r="L225" i="21"/>
  <c r="K225" i="21"/>
  <c r="S224" i="21"/>
  <c r="Q224" i="21"/>
  <c r="R224" i="21" s="1"/>
  <c r="M224" i="21"/>
  <c r="L224" i="21"/>
  <c r="K224" i="21"/>
  <c r="S223" i="21"/>
  <c r="Q223" i="21"/>
  <c r="R223" i="21" s="1"/>
  <c r="M223" i="21"/>
  <c r="L223" i="21"/>
  <c r="K223" i="21"/>
  <c r="S222" i="21"/>
  <c r="Q222" i="21"/>
  <c r="R222" i="21" s="1"/>
  <c r="M222" i="21"/>
  <c r="L222" i="21"/>
  <c r="K222" i="21"/>
  <c r="S221" i="21"/>
  <c r="Q221" i="21"/>
  <c r="R221" i="21" s="1"/>
  <c r="M221" i="21"/>
  <c r="L221" i="21"/>
  <c r="K221" i="21"/>
  <c r="S220" i="21"/>
  <c r="Q220" i="21"/>
  <c r="R220" i="21" s="1"/>
  <c r="M220" i="21"/>
  <c r="L220" i="21"/>
  <c r="K220" i="21"/>
  <c r="S219" i="21"/>
  <c r="Q219" i="21"/>
  <c r="R219" i="21" s="1"/>
  <c r="M219" i="21"/>
  <c r="L219" i="21"/>
  <c r="K219" i="21"/>
  <c r="S218" i="21"/>
  <c r="Q218" i="21"/>
  <c r="R218" i="21" s="1"/>
  <c r="M218" i="21"/>
  <c r="L218" i="21"/>
  <c r="K218" i="21"/>
  <c r="S217" i="21"/>
  <c r="Q217" i="21"/>
  <c r="R217" i="21" s="1"/>
  <c r="M217" i="21"/>
  <c r="L217" i="21"/>
  <c r="K217" i="21"/>
  <c r="S216" i="21"/>
  <c r="Q216" i="21"/>
  <c r="R216" i="21" s="1"/>
  <c r="M216" i="21"/>
  <c r="L216" i="21"/>
  <c r="K216" i="21"/>
  <c r="S215" i="21"/>
  <c r="Q215" i="21"/>
  <c r="R215" i="21" s="1"/>
  <c r="M215" i="21"/>
  <c r="L215" i="21"/>
  <c r="K215" i="21"/>
  <c r="S214" i="21"/>
  <c r="Q214" i="21"/>
  <c r="R214" i="21" s="1"/>
  <c r="M214" i="21"/>
  <c r="L214" i="21"/>
  <c r="K214" i="21"/>
  <c r="S213" i="21"/>
  <c r="Q213" i="21"/>
  <c r="R213" i="21" s="1"/>
  <c r="M213" i="21"/>
  <c r="L213" i="21"/>
  <c r="K213" i="21"/>
  <c r="S212" i="21"/>
  <c r="Q212" i="21"/>
  <c r="R212" i="21" s="1"/>
  <c r="M212" i="21"/>
  <c r="L212" i="21"/>
  <c r="K212" i="21"/>
  <c r="S211" i="21"/>
  <c r="Q211" i="21"/>
  <c r="R211" i="21" s="1"/>
  <c r="M211" i="21"/>
  <c r="L211" i="21"/>
  <c r="K211" i="21"/>
  <c r="S210" i="21"/>
  <c r="Q210" i="21"/>
  <c r="R210" i="21" s="1"/>
  <c r="M210" i="21"/>
  <c r="L210" i="21"/>
  <c r="K210" i="21"/>
  <c r="S209" i="21"/>
  <c r="Q209" i="21"/>
  <c r="R209" i="21" s="1"/>
  <c r="M209" i="21"/>
  <c r="L209" i="21"/>
  <c r="K209" i="21"/>
  <c r="S208" i="21"/>
  <c r="Q208" i="21"/>
  <c r="R208" i="21" s="1"/>
  <c r="M208" i="21"/>
  <c r="L208" i="21"/>
  <c r="K208" i="21"/>
  <c r="S207" i="21"/>
  <c r="Q207" i="21"/>
  <c r="R207" i="21" s="1"/>
  <c r="M207" i="21"/>
  <c r="L207" i="21"/>
  <c r="K207" i="21"/>
  <c r="S206" i="21"/>
  <c r="Q206" i="21"/>
  <c r="R206" i="21" s="1"/>
  <c r="M206" i="21"/>
  <c r="L206" i="21"/>
  <c r="K206" i="21"/>
  <c r="S205" i="21"/>
  <c r="Q205" i="21"/>
  <c r="R205" i="21" s="1"/>
  <c r="M205" i="21"/>
  <c r="L205" i="21"/>
  <c r="K205" i="21"/>
  <c r="S204" i="21"/>
  <c r="Q204" i="21"/>
  <c r="R204" i="21" s="1"/>
  <c r="M204" i="21"/>
  <c r="L204" i="21"/>
  <c r="K204" i="21"/>
  <c r="S203" i="21"/>
  <c r="Q203" i="21"/>
  <c r="R203" i="21" s="1"/>
  <c r="M203" i="21"/>
  <c r="L203" i="21"/>
  <c r="K203" i="21"/>
  <c r="B37" i="22" s="1"/>
  <c r="C37" i="22" s="1"/>
  <c r="S202" i="21"/>
  <c r="Q202" i="21"/>
  <c r="R202" i="21" s="1"/>
  <c r="M202" i="21"/>
  <c r="L202" i="21"/>
  <c r="K202" i="21"/>
  <c r="K2" i="21" l="1"/>
  <c r="S2" i="21"/>
  <c r="Q2" i="21"/>
  <c r="R2" i="21" s="1"/>
  <c r="M2" i="21"/>
  <c r="L2" i="21"/>
  <c r="B9" i="22"/>
  <c r="B8" i="22"/>
  <c r="S20" i="21"/>
  <c r="S19" i="21"/>
  <c r="M21" i="21" l="1"/>
  <c r="L21" i="21"/>
  <c r="K21" i="21"/>
  <c r="M20" i="21"/>
  <c r="L20" i="21"/>
  <c r="K20" i="21"/>
  <c r="S201" i="21" l="1"/>
  <c r="Q201" i="21"/>
  <c r="R201" i="21" s="1"/>
  <c r="S200" i="21"/>
  <c r="Q200" i="21"/>
  <c r="R200" i="21" s="1"/>
  <c r="S199" i="21"/>
  <c r="Q199" i="21"/>
  <c r="R199" i="21" s="1"/>
  <c r="S198" i="21"/>
  <c r="Q198" i="21"/>
  <c r="R198" i="21" s="1"/>
  <c r="S197" i="21"/>
  <c r="Q197" i="21"/>
  <c r="R197" i="21" s="1"/>
  <c r="S196" i="21"/>
  <c r="Q196" i="21"/>
  <c r="R196" i="21" s="1"/>
  <c r="S195" i="21"/>
  <c r="Q195" i="21"/>
  <c r="R195" i="21" s="1"/>
  <c r="S194" i="21"/>
  <c r="Q194" i="21"/>
  <c r="R194" i="21" s="1"/>
  <c r="S193" i="21"/>
  <c r="Q193" i="21"/>
  <c r="R193" i="21" s="1"/>
  <c r="S192" i="21"/>
  <c r="Q192" i="21"/>
  <c r="R192" i="21" s="1"/>
  <c r="S191" i="21"/>
  <c r="Q191" i="21"/>
  <c r="R191" i="21" s="1"/>
  <c r="S190" i="21"/>
  <c r="Q190" i="21"/>
  <c r="R190" i="21" s="1"/>
  <c r="S189" i="21"/>
  <c r="Q189" i="21"/>
  <c r="R189" i="21" s="1"/>
  <c r="S188" i="21"/>
  <c r="Q188" i="21"/>
  <c r="R188" i="21" s="1"/>
  <c r="S187" i="21"/>
  <c r="Q187" i="21"/>
  <c r="R187" i="21" s="1"/>
  <c r="S186" i="21"/>
  <c r="Q186" i="21"/>
  <c r="R186" i="21" s="1"/>
  <c r="S185" i="21"/>
  <c r="Q185" i="21"/>
  <c r="R185" i="21" s="1"/>
  <c r="S184" i="21"/>
  <c r="Q184" i="21"/>
  <c r="R184" i="21" s="1"/>
  <c r="S183" i="21"/>
  <c r="Q183" i="21"/>
  <c r="R183" i="21" s="1"/>
  <c r="S182" i="21"/>
  <c r="Q182" i="21"/>
  <c r="R182" i="21" s="1"/>
  <c r="S181" i="21"/>
  <c r="Q181" i="21"/>
  <c r="R181" i="21" s="1"/>
  <c r="S180" i="21"/>
  <c r="Q180" i="21"/>
  <c r="R180" i="21" s="1"/>
  <c r="S179" i="21"/>
  <c r="Q179" i="21"/>
  <c r="R179" i="21" s="1"/>
  <c r="S178" i="21"/>
  <c r="Q178" i="21"/>
  <c r="R178" i="21" s="1"/>
  <c r="S177" i="21"/>
  <c r="Q177" i="21"/>
  <c r="R177" i="21" s="1"/>
  <c r="S176" i="21"/>
  <c r="Q176" i="21"/>
  <c r="R176" i="21" s="1"/>
  <c r="S175" i="21"/>
  <c r="Q175" i="21"/>
  <c r="R175" i="21" s="1"/>
  <c r="S174" i="21"/>
  <c r="Q174" i="21"/>
  <c r="R174" i="21" s="1"/>
  <c r="S173" i="21"/>
  <c r="Q173" i="21"/>
  <c r="R173" i="21" s="1"/>
  <c r="S172" i="21"/>
  <c r="Q172" i="21"/>
  <c r="R172" i="21" s="1"/>
  <c r="S171" i="21"/>
  <c r="Q171" i="21"/>
  <c r="R171" i="21" s="1"/>
  <c r="S170" i="21"/>
  <c r="Q170" i="21"/>
  <c r="R170" i="21" s="1"/>
  <c r="S169" i="21"/>
  <c r="Q169" i="21"/>
  <c r="R169" i="21" s="1"/>
  <c r="S168" i="21"/>
  <c r="Q168" i="21"/>
  <c r="R168" i="21" s="1"/>
  <c r="S167" i="21"/>
  <c r="Q167" i="21"/>
  <c r="R167" i="21" s="1"/>
  <c r="S166" i="21"/>
  <c r="Q166" i="21"/>
  <c r="R166" i="21" s="1"/>
  <c r="S165" i="21"/>
  <c r="Q165" i="21"/>
  <c r="R165" i="21" s="1"/>
  <c r="S164" i="21"/>
  <c r="Q164" i="21"/>
  <c r="R164" i="21" s="1"/>
  <c r="S163" i="21"/>
  <c r="Q163" i="21"/>
  <c r="R163" i="21" s="1"/>
  <c r="S162" i="21"/>
  <c r="Q162" i="21"/>
  <c r="R162" i="21" s="1"/>
  <c r="S161" i="21"/>
  <c r="Q161" i="21"/>
  <c r="R161" i="21" s="1"/>
  <c r="S160" i="21"/>
  <c r="Q160" i="21"/>
  <c r="R160" i="21" s="1"/>
  <c r="S159" i="21"/>
  <c r="Q159" i="21"/>
  <c r="R159" i="21" s="1"/>
  <c r="S158" i="21"/>
  <c r="Q158" i="21"/>
  <c r="R158" i="21" s="1"/>
  <c r="S157" i="21"/>
  <c r="Q157" i="21"/>
  <c r="R157" i="21" s="1"/>
  <c r="S156" i="21"/>
  <c r="Q156" i="21"/>
  <c r="R156" i="21" s="1"/>
  <c r="S155" i="21"/>
  <c r="Q155" i="21"/>
  <c r="R155" i="21" s="1"/>
  <c r="S154" i="21"/>
  <c r="Q154" i="21"/>
  <c r="R154" i="21" s="1"/>
  <c r="S153" i="21"/>
  <c r="Q153" i="21"/>
  <c r="R153" i="21" s="1"/>
  <c r="S152" i="21"/>
  <c r="Q152" i="21"/>
  <c r="R152" i="21" s="1"/>
  <c r="S151" i="21"/>
  <c r="Q151" i="21"/>
  <c r="R151" i="21" s="1"/>
  <c r="S150" i="21"/>
  <c r="Q150" i="21"/>
  <c r="R150" i="21" s="1"/>
  <c r="S149" i="21"/>
  <c r="Q149" i="21"/>
  <c r="R149" i="21" s="1"/>
  <c r="S148" i="21"/>
  <c r="Q148" i="21"/>
  <c r="R148" i="21" s="1"/>
  <c r="S147" i="21"/>
  <c r="Q147" i="21"/>
  <c r="R147" i="21" s="1"/>
  <c r="S146" i="21"/>
  <c r="Q146" i="21"/>
  <c r="R146" i="21" s="1"/>
  <c r="S145" i="21"/>
  <c r="Q145" i="21"/>
  <c r="R145" i="21" s="1"/>
  <c r="S144" i="21"/>
  <c r="Q144" i="21"/>
  <c r="R144" i="21" s="1"/>
  <c r="S143" i="21"/>
  <c r="Q143" i="21"/>
  <c r="R143" i="21" s="1"/>
  <c r="S142" i="21"/>
  <c r="Q142" i="21"/>
  <c r="R142" i="21" s="1"/>
  <c r="S141" i="21"/>
  <c r="Q141" i="21"/>
  <c r="R141" i="21" s="1"/>
  <c r="S140" i="21"/>
  <c r="Q140" i="21"/>
  <c r="R140" i="21" s="1"/>
  <c r="S139" i="21"/>
  <c r="Q139" i="21"/>
  <c r="R139" i="21" s="1"/>
  <c r="S138" i="21"/>
  <c r="Q138" i="21"/>
  <c r="R138" i="21" s="1"/>
  <c r="S137" i="21"/>
  <c r="Q137" i="21"/>
  <c r="R137" i="21" s="1"/>
  <c r="S136" i="21"/>
  <c r="Q136" i="21"/>
  <c r="R136" i="21" s="1"/>
  <c r="S135" i="21"/>
  <c r="Q135" i="21"/>
  <c r="R135" i="21" s="1"/>
  <c r="S134" i="21"/>
  <c r="Q134" i="21"/>
  <c r="R134" i="21" s="1"/>
  <c r="S133" i="21"/>
  <c r="Q133" i="21"/>
  <c r="R133" i="21" s="1"/>
  <c r="S132" i="21"/>
  <c r="Q132" i="21"/>
  <c r="R132" i="21" s="1"/>
  <c r="S131" i="21"/>
  <c r="Q131" i="21"/>
  <c r="R131" i="21" s="1"/>
  <c r="S130" i="21"/>
  <c r="Q130" i="21"/>
  <c r="R130" i="21" s="1"/>
  <c r="S129" i="21"/>
  <c r="Q129" i="21"/>
  <c r="R129" i="21" s="1"/>
  <c r="S128" i="21"/>
  <c r="Q128" i="21"/>
  <c r="R128" i="21" s="1"/>
  <c r="S127" i="21"/>
  <c r="Q127" i="21"/>
  <c r="R127" i="21" s="1"/>
  <c r="S126" i="21"/>
  <c r="Q126" i="21"/>
  <c r="R126" i="21" s="1"/>
  <c r="S125" i="21"/>
  <c r="Q125" i="21"/>
  <c r="R125" i="21" s="1"/>
  <c r="S124" i="21"/>
  <c r="Q124" i="21"/>
  <c r="R124" i="21" s="1"/>
  <c r="S123" i="21"/>
  <c r="Q123" i="21"/>
  <c r="R123" i="21" s="1"/>
  <c r="S122" i="21"/>
  <c r="Q122" i="21"/>
  <c r="R122" i="21" s="1"/>
  <c r="S121" i="21"/>
  <c r="Q121" i="21"/>
  <c r="R121" i="21" s="1"/>
  <c r="S120" i="21"/>
  <c r="Q120" i="21"/>
  <c r="R120" i="21" s="1"/>
  <c r="S119" i="21"/>
  <c r="Q119" i="21"/>
  <c r="R119" i="21" s="1"/>
  <c r="S118" i="21"/>
  <c r="Q118" i="21"/>
  <c r="R118" i="21" s="1"/>
  <c r="S117" i="21"/>
  <c r="Q117" i="21"/>
  <c r="R117" i="21" s="1"/>
  <c r="S116" i="21"/>
  <c r="Q116" i="21"/>
  <c r="R116" i="21" s="1"/>
  <c r="S115" i="21"/>
  <c r="Q115" i="21"/>
  <c r="R115" i="21" s="1"/>
  <c r="S114" i="21"/>
  <c r="Q114" i="21"/>
  <c r="R114" i="21" s="1"/>
  <c r="S113" i="21"/>
  <c r="Q113" i="21"/>
  <c r="R113" i="21" s="1"/>
  <c r="S112" i="21"/>
  <c r="Q112" i="21"/>
  <c r="R112" i="21" s="1"/>
  <c r="S111" i="21"/>
  <c r="Q111" i="21"/>
  <c r="R111" i="21" s="1"/>
  <c r="S110" i="21"/>
  <c r="Q110" i="21"/>
  <c r="R110" i="21" s="1"/>
  <c r="S109" i="21"/>
  <c r="Q109" i="21"/>
  <c r="R109" i="21" s="1"/>
  <c r="S108" i="21"/>
  <c r="Q108" i="21"/>
  <c r="R108" i="21" s="1"/>
  <c r="S107" i="21"/>
  <c r="Q107" i="21"/>
  <c r="R107" i="21" s="1"/>
  <c r="S106" i="21"/>
  <c r="Q106" i="21"/>
  <c r="R106" i="21" s="1"/>
  <c r="S105" i="21"/>
  <c r="Q105" i="21"/>
  <c r="R105" i="21" s="1"/>
  <c r="S104" i="21"/>
  <c r="Q104" i="21"/>
  <c r="R104" i="21" s="1"/>
  <c r="S103" i="21"/>
  <c r="Q103" i="21"/>
  <c r="R103" i="21" s="1"/>
  <c r="S102" i="21"/>
  <c r="Q102" i="21"/>
  <c r="R102" i="21" s="1"/>
  <c r="S101" i="21"/>
  <c r="Q101" i="21"/>
  <c r="R101" i="21" s="1"/>
  <c r="S100" i="21"/>
  <c r="Q100" i="21"/>
  <c r="R100" i="21" s="1"/>
  <c r="S99" i="21"/>
  <c r="Q99" i="21"/>
  <c r="R99" i="21" s="1"/>
  <c r="S98" i="21"/>
  <c r="Q98" i="21"/>
  <c r="R98" i="21" s="1"/>
  <c r="S97" i="21"/>
  <c r="Q97" i="21"/>
  <c r="R97" i="21" s="1"/>
  <c r="S96" i="21"/>
  <c r="Q96" i="21"/>
  <c r="R96" i="21" s="1"/>
  <c r="S95" i="21"/>
  <c r="Q95" i="21"/>
  <c r="R95" i="21" s="1"/>
  <c r="S94" i="21"/>
  <c r="Q94" i="21"/>
  <c r="R94" i="21" s="1"/>
  <c r="S93" i="21"/>
  <c r="Q93" i="21"/>
  <c r="R93" i="21" s="1"/>
  <c r="S92" i="21"/>
  <c r="Q92" i="21"/>
  <c r="R92" i="21" s="1"/>
  <c r="S91" i="21"/>
  <c r="Q91" i="21"/>
  <c r="R91" i="21" s="1"/>
  <c r="S90" i="21"/>
  <c r="Q90" i="21"/>
  <c r="R90" i="21" s="1"/>
  <c r="S89" i="21"/>
  <c r="Q89" i="21"/>
  <c r="R89" i="21" s="1"/>
  <c r="S88" i="21"/>
  <c r="Q88" i="21"/>
  <c r="R88" i="21" s="1"/>
  <c r="S87" i="21"/>
  <c r="Q87" i="21"/>
  <c r="R87" i="21" s="1"/>
  <c r="S86" i="21"/>
  <c r="Q86" i="21"/>
  <c r="R86" i="21" s="1"/>
  <c r="S85" i="21"/>
  <c r="Q85" i="21"/>
  <c r="R85" i="21" s="1"/>
  <c r="S84" i="21"/>
  <c r="Q84" i="21"/>
  <c r="R84" i="21" s="1"/>
  <c r="S83" i="21"/>
  <c r="Q83" i="21"/>
  <c r="R83" i="21" s="1"/>
  <c r="S82" i="21"/>
  <c r="Q82" i="21"/>
  <c r="R82" i="21" s="1"/>
  <c r="S81" i="21"/>
  <c r="Q81" i="21"/>
  <c r="R81" i="21" s="1"/>
  <c r="S80" i="21"/>
  <c r="Q80" i="21"/>
  <c r="R80" i="21" s="1"/>
  <c r="S79" i="21"/>
  <c r="Q79" i="21"/>
  <c r="R79" i="21" s="1"/>
  <c r="S78" i="21"/>
  <c r="Q78" i="21"/>
  <c r="R78" i="21" s="1"/>
  <c r="S77" i="21"/>
  <c r="Q77" i="21"/>
  <c r="R77" i="21" s="1"/>
  <c r="S76" i="21"/>
  <c r="Q76" i="21"/>
  <c r="R76" i="21" s="1"/>
  <c r="S75" i="21"/>
  <c r="Q75" i="21"/>
  <c r="R75" i="21" s="1"/>
  <c r="S74" i="21"/>
  <c r="Q74" i="21"/>
  <c r="R74" i="21" s="1"/>
  <c r="S73" i="21"/>
  <c r="Q73" i="21"/>
  <c r="R73" i="21" s="1"/>
  <c r="S72" i="21"/>
  <c r="Q72" i="21"/>
  <c r="R72" i="21" s="1"/>
  <c r="S71" i="21"/>
  <c r="Q71" i="21"/>
  <c r="R71" i="21" s="1"/>
  <c r="S70" i="21"/>
  <c r="Q70" i="21"/>
  <c r="R70" i="21" s="1"/>
  <c r="S69" i="21"/>
  <c r="Q69" i="21"/>
  <c r="R69" i="21" s="1"/>
  <c r="S68" i="21"/>
  <c r="Q68" i="21"/>
  <c r="R68" i="21" s="1"/>
  <c r="S67" i="21"/>
  <c r="Q67" i="21"/>
  <c r="R67" i="21" s="1"/>
  <c r="S66" i="21"/>
  <c r="Q66" i="21"/>
  <c r="R66" i="21" s="1"/>
  <c r="S65" i="21"/>
  <c r="Q65" i="21"/>
  <c r="R65" i="21" s="1"/>
  <c r="S64" i="21"/>
  <c r="Q64" i="21"/>
  <c r="R64" i="21" s="1"/>
  <c r="S63" i="21"/>
  <c r="Q63" i="21"/>
  <c r="R63" i="21" s="1"/>
  <c r="S62" i="21"/>
  <c r="Q62" i="21"/>
  <c r="R62" i="21" s="1"/>
  <c r="S61" i="21"/>
  <c r="Q61" i="21"/>
  <c r="R61" i="21" s="1"/>
  <c r="S60" i="21"/>
  <c r="Q60" i="21"/>
  <c r="R60" i="21" s="1"/>
  <c r="S59" i="21"/>
  <c r="Q59" i="21"/>
  <c r="R59" i="21" s="1"/>
  <c r="S58" i="21"/>
  <c r="Q58" i="21"/>
  <c r="R58" i="21" s="1"/>
  <c r="S57" i="21"/>
  <c r="Q57" i="21"/>
  <c r="R57" i="21" s="1"/>
  <c r="S56" i="21"/>
  <c r="Q56" i="21"/>
  <c r="R56" i="21" s="1"/>
  <c r="S55" i="21"/>
  <c r="Q55" i="21"/>
  <c r="R55" i="21" s="1"/>
  <c r="S54" i="21"/>
  <c r="Q54" i="21"/>
  <c r="R54" i="21" s="1"/>
  <c r="S53" i="21"/>
  <c r="Q53" i="21"/>
  <c r="R53" i="21" s="1"/>
  <c r="S52" i="21"/>
  <c r="Q52" i="21"/>
  <c r="R52" i="21" s="1"/>
  <c r="S51" i="21"/>
  <c r="Q51" i="21"/>
  <c r="R51" i="21" s="1"/>
  <c r="S50" i="21"/>
  <c r="Q50" i="21"/>
  <c r="R50" i="21" s="1"/>
  <c r="S49" i="21"/>
  <c r="Q49" i="21"/>
  <c r="R49" i="21" s="1"/>
  <c r="S48" i="21"/>
  <c r="Q48" i="21"/>
  <c r="R48" i="21" s="1"/>
  <c r="S47" i="21"/>
  <c r="Q47" i="21"/>
  <c r="R47" i="21" s="1"/>
  <c r="S46" i="21"/>
  <c r="Q46" i="21"/>
  <c r="R46" i="21" s="1"/>
  <c r="S45" i="21"/>
  <c r="Q45" i="21"/>
  <c r="R45" i="21" s="1"/>
  <c r="S44" i="21"/>
  <c r="Q44" i="21"/>
  <c r="R44" i="21" s="1"/>
  <c r="S43" i="21"/>
  <c r="Q43" i="21"/>
  <c r="R43" i="21" s="1"/>
  <c r="S42" i="21"/>
  <c r="Q42" i="21"/>
  <c r="R42" i="21" s="1"/>
  <c r="S41" i="21"/>
  <c r="Q41" i="21"/>
  <c r="R41" i="21" s="1"/>
  <c r="S40" i="21"/>
  <c r="Q40" i="21"/>
  <c r="R40" i="21" s="1"/>
  <c r="S39" i="21"/>
  <c r="Q39" i="21"/>
  <c r="R39" i="21" s="1"/>
  <c r="S38" i="21"/>
  <c r="Q38" i="21"/>
  <c r="R38" i="21" s="1"/>
  <c r="S37" i="21"/>
  <c r="Q37" i="21"/>
  <c r="R37" i="21" s="1"/>
  <c r="S36" i="21"/>
  <c r="Q36" i="21"/>
  <c r="R36" i="21" s="1"/>
  <c r="S35" i="21"/>
  <c r="Q35" i="21"/>
  <c r="R35" i="21" s="1"/>
  <c r="S34" i="21"/>
  <c r="Q34" i="21"/>
  <c r="R34" i="21" s="1"/>
  <c r="S33" i="21"/>
  <c r="Q33" i="21"/>
  <c r="R33" i="21" s="1"/>
  <c r="S32" i="21"/>
  <c r="Q32" i="21"/>
  <c r="R32" i="21" s="1"/>
  <c r="S31" i="21"/>
  <c r="Q31" i="21"/>
  <c r="R31" i="21" s="1"/>
  <c r="S30" i="21"/>
  <c r="Q30" i="21"/>
  <c r="R30" i="21" s="1"/>
  <c r="S29" i="21"/>
  <c r="Q29" i="21"/>
  <c r="R29" i="21" s="1"/>
  <c r="S28" i="21"/>
  <c r="Q28" i="21"/>
  <c r="R28" i="21" s="1"/>
  <c r="S27" i="21"/>
  <c r="Q27" i="21"/>
  <c r="R27" i="21" s="1"/>
  <c r="S26" i="21"/>
  <c r="Q26" i="21"/>
  <c r="R26" i="21" s="1"/>
  <c r="S25" i="21"/>
  <c r="Q25" i="21"/>
  <c r="R25" i="21" s="1"/>
  <c r="S24" i="21"/>
  <c r="Q24" i="21"/>
  <c r="R24" i="21" s="1"/>
  <c r="S23" i="21"/>
  <c r="Q23" i="21"/>
  <c r="R23" i="21" s="1"/>
  <c r="S22" i="21"/>
  <c r="Q22" i="21"/>
  <c r="R22" i="21" s="1"/>
  <c r="S21" i="21"/>
  <c r="Q21" i="21"/>
  <c r="R21" i="21" s="1"/>
  <c r="Q20" i="21"/>
  <c r="R20" i="21" s="1"/>
  <c r="Q19" i="21"/>
  <c r="R19" i="21" s="1"/>
  <c r="S18" i="21"/>
  <c r="Q18" i="21"/>
  <c r="R18" i="21" s="1"/>
  <c r="S17" i="21"/>
  <c r="Q17" i="21"/>
  <c r="R17" i="21" s="1"/>
  <c r="S16" i="21"/>
  <c r="Q16" i="21"/>
  <c r="R16" i="21" s="1"/>
  <c r="S15" i="21"/>
  <c r="Q15" i="21"/>
  <c r="R15" i="21" s="1"/>
  <c r="S14" i="21"/>
  <c r="Q14" i="21"/>
  <c r="R14" i="21" s="1"/>
  <c r="S13" i="21"/>
  <c r="Q13" i="21"/>
  <c r="R13" i="21" s="1"/>
  <c r="S12" i="21"/>
  <c r="Q12" i="21"/>
  <c r="R12" i="21" s="1"/>
  <c r="S11" i="21"/>
  <c r="Q11" i="21"/>
  <c r="R11" i="21" s="1"/>
  <c r="S10" i="21"/>
  <c r="Q10" i="21"/>
  <c r="R10" i="21" s="1"/>
  <c r="S9" i="21"/>
  <c r="Q9" i="21"/>
  <c r="R9" i="21" s="1"/>
  <c r="S8" i="21"/>
  <c r="Q8" i="21"/>
  <c r="R8" i="21" s="1"/>
  <c r="S7" i="21"/>
  <c r="Q7" i="21"/>
  <c r="R7" i="21" s="1"/>
  <c r="S6" i="21"/>
  <c r="Q6" i="21"/>
  <c r="R6" i="21" s="1"/>
  <c r="S5" i="21"/>
  <c r="Q5" i="21"/>
  <c r="R5" i="21" s="1"/>
  <c r="S4" i="21"/>
  <c r="Q4" i="21"/>
  <c r="R4" i="21" s="1"/>
  <c r="S3" i="21"/>
  <c r="Q3" i="21"/>
  <c r="R3" i="21" s="1"/>
  <c r="K3" i="21"/>
  <c r="M3" i="21"/>
  <c r="B45" i="22" l="1"/>
  <c r="B44" i="22"/>
  <c r="B41" i="22"/>
  <c r="B40" i="22"/>
  <c r="K16" i="21"/>
  <c r="K15" i="21"/>
  <c r="K14" i="21"/>
  <c r="K13" i="21"/>
  <c r="K12" i="21"/>
  <c r="K11" i="21"/>
  <c r="K10" i="21"/>
  <c r="K9" i="21"/>
  <c r="K8" i="21"/>
  <c r="K7" i="21"/>
  <c r="K6" i="21"/>
  <c r="K5" i="21"/>
  <c r="K4" i="21"/>
  <c r="B14" i="22"/>
  <c r="B13" i="22"/>
  <c r="B12" i="22"/>
  <c r="B2" i="22"/>
  <c r="B42" i="22" l="1"/>
  <c r="B46" i="22"/>
  <c r="L3" i="21"/>
  <c r="M201" i="21"/>
  <c r="L201" i="21"/>
  <c r="K201" i="21"/>
  <c r="M200" i="21"/>
  <c r="L200" i="21"/>
  <c r="K200" i="21"/>
  <c r="M199" i="21"/>
  <c r="L199" i="21"/>
  <c r="K199" i="21"/>
  <c r="M198" i="21"/>
  <c r="L198" i="21"/>
  <c r="K198" i="21"/>
  <c r="M197" i="21"/>
  <c r="L197" i="21"/>
  <c r="K197" i="21"/>
  <c r="M196" i="21"/>
  <c r="L196" i="21"/>
  <c r="K196" i="21"/>
  <c r="M195" i="21"/>
  <c r="L195" i="21"/>
  <c r="K195" i="21"/>
  <c r="M194" i="21"/>
  <c r="L194" i="21"/>
  <c r="K194" i="21"/>
  <c r="M193" i="21"/>
  <c r="L193" i="21"/>
  <c r="K193" i="21"/>
  <c r="B36" i="22" s="1"/>
  <c r="C36" i="22" s="1"/>
  <c r="M192" i="21"/>
  <c r="L192" i="21"/>
  <c r="K192" i="21"/>
  <c r="M191" i="21"/>
  <c r="L191" i="21"/>
  <c r="K191" i="21"/>
  <c r="M190" i="21"/>
  <c r="L190" i="21"/>
  <c r="K190" i="21"/>
  <c r="M189" i="21"/>
  <c r="L189" i="21"/>
  <c r="K189" i="21"/>
  <c r="M188" i="21"/>
  <c r="L188" i="21"/>
  <c r="K188" i="21"/>
  <c r="M187" i="21"/>
  <c r="L187" i="21"/>
  <c r="K187" i="21"/>
  <c r="M186" i="21"/>
  <c r="L186" i="21"/>
  <c r="K186" i="21"/>
  <c r="M185" i="21"/>
  <c r="L185" i="21"/>
  <c r="K185" i="21"/>
  <c r="M184" i="21"/>
  <c r="L184" i="21"/>
  <c r="K184" i="21"/>
  <c r="M183" i="21"/>
  <c r="L183" i="21"/>
  <c r="K183" i="21"/>
  <c r="M182" i="21"/>
  <c r="L182" i="21"/>
  <c r="K182" i="21"/>
  <c r="M181" i="21"/>
  <c r="L181" i="21"/>
  <c r="K181" i="21"/>
  <c r="M180" i="21"/>
  <c r="L180" i="21"/>
  <c r="K180" i="21"/>
  <c r="M179" i="21"/>
  <c r="L179" i="21"/>
  <c r="K179" i="21"/>
  <c r="M178" i="21"/>
  <c r="L178" i="21"/>
  <c r="K178" i="21"/>
  <c r="M177" i="21"/>
  <c r="L177" i="21"/>
  <c r="K177" i="21"/>
  <c r="M176" i="21"/>
  <c r="L176" i="21"/>
  <c r="K176" i="21"/>
  <c r="M175" i="21"/>
  <c r="L175" i="21"/>
  <c r="K175" i="21"/>
  <c r="M174" i="21"/>
  <c r="L174" i="21"/>
  <c r="K174" i="21"/>
  <c r="M173" i="21"/>
  <c r="L173" i="21"/>
  <c r="K173" i="21"/>
  <c r="M172" i="21"/>
  <c r="L172" i="21"/>
  <c r="K172" i="21"/>
  <c r="M171" i="21"/>
  <c r="L171" i="21"/>
  <c r="K171" i="21"/>
  <c r="M170" i="21"/>
  <c r="L170" i="21"/>
  <c r="K170" i="21"/>
  <c r="M169" i="21"/>
  <c r="L169" i="21"/>
  <c r="K169" i="21"/>
  <c r="M168" i="21"/>
  <c r="L168" i="21"/>
  <c r="K168" i="21"/>
  <c r="M167" i="21"/>
  <c r="L167" i="21"/>
  <c r="K167" i="21"/>
  <c r="M166" i="21"/>
  <c r="L166" i="21"/>
  <c r="K166" i="21"/>
  <c r="M165" i="21"/>
  <c r="L165" i="21"/>
  <c r="K165" i="21"/>
  <c r="M164" i="21"/>
  <c r="L164" i="21"/>
  <c r="K164" i="21"/>
  <c r="M163" i="21"/>
  <c r="L163" i="21"/>
  <c r="K163" i="21"/>
  <c r="M162" i="21"/>
  <c r="L162" i="21"/>
  <c r="K162" i="21"/>
  <c r="M161" i="21"/>
  <c r="L161" i="21"/>
  <c r="K161" i="21"/>
  <c r="M160" i="21"/>
  <c r="L160" i="21"/>
  <c r="K160" i="21"/>
  <c r="M159" i="21"/>
  <c r="L159" i="21"/>
  <c r="K159" i="21"/>
  <c r="M158" i="21"/>
  <c r="L158" i="21"/>
  <c r="K158" i="21"/>
  <c r="M157" i="21"/>
  <c r="L157" i="21"/>
  <c r="K157" i="21"/>
  <c r="M156" i="21"/>
  <c r="L156" i="21"/>
  <c r="K156" i="21"/>
  <c r="M155" i="21"/>
  <c r="L155" i="21"/>
  <c r="K155" i="21"/>
  <c r="M154" i="21"/>
  <c r="L154" i="21"/>
  <c r="K154" i="21"/>
  <c r="M153" i="21"/>
  <c r="L153" i="21"/>
  <c r="K153" i="21"/>
  <c r="M152" i="21"/>
  <c r="L152" i="21"/>
  <c r="K152" i="21"/>
  <c r="M151" i="21"/>
  <c r="L151" i="21"/>
  <c r="K151" i="21"/>
  <c r="M150" i="21"/>
  <c r="L150" i="21"/>
  <c r="K150" i="21"/>
  <c r="M149" i="21"/>
  <c r="L149" i="21"/>
  <c r="K149" i="21"/>
  <c r="M148" i="21"/>
  <c r="L148" i="21"/>
  <c r="K148" i="21"/>
  <c r="M147" i="21"/>
  <c r="L147" i="21"/>
  <c r="K147" i="21"/>
  <c r="M146" i="21"/>
  <c r="L146" i="21"/>
  <c r="K146" i="21"/>
  <c r="M145" i="21"/>
  <c r="L145" i="21"/>
  <c r="K145" i="21"/>
  <c r="M144" i="21"/>
  <c r="L144" i="21"/>
  <c r="K144" i="21"/>
  <c r="M143" i="21"/>
  <c r="L143" i="21"/>
  <c r="K143" i="21"/>
  <c r="M142" i="21"/>
  <c r="L142" i="21"/>
  <c r="K142" i="21"/>
  <c r="M141" i="21"/>
  <c r="L141" i="21"/>
  <c r="K141" i="21"/>
  <c r="M140" i="21"/>
  <c r="L140" i="21"/>
  <c r="K140" i="21"/>
  <c r="M139" i="21"/>
  <c r="L139" i="21"/>
  <c r="K139" i="21"/>
  <c r="M138" i="21"/>
  <c r="L138" i="21"/>
  <c r="K138" i="21"/>
  <c r="M137" i="21"/>
  <c r="L137" i="21"/>
  <c r="K137" i="21"/>
  <c r="M136" i="21"/>
  <c r="L136" i="21"/>
  <c r="K136" i="21"/>
  <c r="M135" i="21"/>
  <c r="L135" i="21"/>
  <c r="K135" i="21"/>
  <c r="M134" i="21"/>
  <c r="L134" i="21"/>
  <c r="K134" i="21"/>
  <c r="M133" i="21"/>
  <c r="L133" i="21"/>
  <c r="K133" i="21"/>
  <c r="M132" i="21"/>
  <c r="L132" i="21"/>
  <c r="K132" i="21"/>
  <c r="M131" i="21"/>
  <c r="L131" i="21"/>
  <c r="K131" i="21"/>
  <c r="M130" i="21"/>
  <c r="L130" i="21"/>
  <c r="K130" i="21"/>
  <c r="M129" i="21"/>
  <c r="L129" i="21"/>
  <c r="K129" i="21"/>
  <c r="M128" i="21"/>
  <c r="L128" i="21"/>
  <c r="K128" i="21"/>
  <c r="M127" i="21"/>
  <c r="L127" i="21"/>
  <c r="K127" i="21"/>
  <c r="M126" i="21"/>
  <c r="L126" i="21"/>
  <c r="K126" i="21"/>
  <c r="M125" i="21"/>
  <c r="L125" i="21"/>
  <c r="K125" i="21"/>
  <c r="M124" i="21"/>
  <c r="L124" i="21"/>
  <c r="K124" i="21"/>
  <c r="M123" i="21"/>
  <c r="L123" i="21"/>
  <c r="K123" i="21"/>
  <c r="M122" i="21"/>
  <c r="L122" i="21"/>
  <c r="K122" i="21"/>
  <c r="M121" i="21"/>
  <c r="L121" i="21"/>
  <c r="K121" i="21"/>
  <c r="M120" i="21"/>
  <c r="L120" i="21"/>
  <c r="K120" i="21"/>
  <c r="M119" i="21"/>
  <c r="L119" i="21"/>
  <c r="K119" i="21"/>
  <c r="M118" i="21"/>
  <c r="L118" i="21"/>
  <c r="K118" i="21"/>
  <c r="M117" i="21"/>
  <c r="L117" i="21"/>
  <c r="K117" i="21"/>
  <c r="M116" i="21"/>
  <c r="L116" i="21"/>
  <c r="K116" i="21"/>
  <c r="M115" i="21"/>
  <c r="L115" i="21"/>
  <c r="K115" i="21"/>
  <c r="M114" i="21"/>
  <c r="L114" i="21"/>
  <c r="K114" i="21"/>
  <c r="M113" i="21"/>
  <c r="L113" i="21"/>
  <c r="K113" i="21"/>
  <c r="M112" i="21"/>
  <c r="L112" i="21"/>
  <c r="K112" i="21"/>
  <c r="M111" i="21"/>
  <c r="L111" i="21"/>
  <c r="K111" i="21"/>
  <c r="M110" i="21"/>
  <c r="L110" i="21"/>
  <c r="K110" i="21"/>
  <c r="M109" i="21"/>
  <c r="L109" i="21"/>
  <c r="K109" i="21"/>
  <c r="M108" i="21"/>
  <c r="L108" i="21"/>
  <c r="K108" i="21"/>
  <c r="M107" i="21"/>
  <c r="L107" i="21"/>
  <c r="K107" i="21"/>
  <c r="M106" i="21"/>
  <c r="L106" i="21"/>
  <c r="K106" i="21"/>
  <c r="M105" i="21"/>
  <c r="L105" i="21"/>
  <c r="K105" i="21"/>
  <c r="M104" i="21"/>
  <c r="L104" i="21"/>
  <c r="K104" i="21"/>
  <c r="M103" i="21"/>
  <c r="L103" i="21"/>
  <c r="K103" i="21"/>
  <c r="M102" i="21"/>
  <c r="L102" i="21"/>
  <c r="K102" i="21"/>
  <c r="M101" i="21"/>
  <c r="L101" i="21"/>
  <c r="K101" i="21"/>
  <c r="M100" i="21"/>
  <c r="L100" i="21"/>
  <c r="K100" i="21"/>
  <c r="M99" i="21"/>
  <c r="L99" i="21"/>
  <c r="K99" i="21"/>
  <c r="M98" i="21"/>
  <c r="L98" i="21"/>
  <c r="K98" i="21"/>
  <c r="M97" i="21"/>
  <c r="L97" i="21"/>
  <c r="K97" i="21"/>
  <c r="M96" i="21"/>
  <c r="L96" i="21"/>
  <c r="K96" i="21"/>
  <c r="M95" i="21"/>
  <c r="L95" i="21"/>
  <c r="K95" i="21"/>
  <c r="M94" i="21"/>
  <c r="L94" i="21"/>
  <c r="K94" i="21"/>
  <c r="M93" i="21"/>
  <c r="L93" i="21"/>
  <c r="K93" i="21"/>
  <c r="M92" i="21"/>
  <c r="L92" i="21"/>
  <c r="K92" i="21"/>
  <c r="M91" i="21"/>
  <c r="L91" i="21"/>
  <c r="K91" i="21"/>
  <c r="M90" i="21"/>
  <c r="L90" i="21"/>
  <c r="K90" i="21"/>
  <c r="M89" i="21"/>
  <c r="L89" i="21"/>
  <c r="K89" i="21"/>
  <c r="M88" i="21"/>
  <c r="L88" i="21"/>
  <c r="K88" i="21"/>
  <c r="M87" i="21"/>
  <c r="L87" i="21"/>
  <c r="K87" i="21"/>
  <c r="M86" i="21"/>
  <c r="L86" i="21"/>
  <c r="K86" i="21"/>
  <c r="M85" i="21"/>
  <c r="L85" i="21"/>
  <c r="K85" i="21"/>
  <c r="M84" i="21"/>
  <c r="L84" i="21"/>
  <c r="K84" i="21"/>
  <c r="M83" i="21"/>
  <c r="L83" i="21"/>
  <c r="K83" i="21"/>
  <c r="M82" i="21"/>
  <c r="L82" i="21"/>
  <c r="K82" i="21"/>
  <c r="M81" i="21"/>
  <c r="L81" i="21"/>
  <c r="K81" i="21"/>
  <c r="M80" i="21"/>
  <c r="L80" i="21"/>
  <c r="K80" i="21"/>
  <c r="M79" i="21"/>
  <c r="L79" i="21"/>
  <c r="K79" i="21"/>
  <c r="M78" i="21"/>
  <c r="L78" i="21"/>
  <c r="K78" i="21"/>
  <c r="M77" i="21"/>
  <c r="L77" i="21"/>
  <c r="K77" i="21"/>
  <c r="M76" i="21"/>
  <c r="L76" i="21"/>
  <c r="K76" i="21"/>
  <c r="M75" i="21"/>
  <c r="L75" i="21"/>
  <c r="K75" i="21"/>
  <c r="M74" i="21"/>
  <c r="L74" i="21"/>
  <c r="K74" i="21"/>
  <c r="M73" i="21"/>
  <c r="L73" i="21"/>
  <c r="K73" i="21"/>
  <c r="M72" i="21"/>
  <c r="L72" i="21"/>
  <c r="K72" i="21"/>
  <c r="M71" i="21"/>
  <c r="L71" i="21"/>
  <c r="K71" i="21"/>
  <c r="M70" i="21"/>
  <c r="L70" i="21"/>
  <c r="K70" i="21"/>
  <c r="M69" i="21"/>
  <c r="L69" i="21"/>
  <c r="K69" i="21"/>
  <c r="M68" i="21"/>
  <c r="L68" i="21"/>
  <c r="K68" i="21"/>
  <c r="M67" i="21"/>
  <c r="L67" i="21"/>
  <c r="K67" i="21"/>
  <c r="M66" i="21"/>
  <c r="L66" i="21"/>
  <c r="K66" i="21"/>
  <c r="M65" i="21"/>
  <c r="L65" i="21"/>
  <c r="K65" i="21"/>
  <c r="M64" i="21"/>
  <c r="L64" i="21"/>
  <c r="K64" i="21"/>
  <c r="M63" i="21"/>
  <c r="L63" i="21"/>
  <c r="K63" i="21"/>
  <c r="M62" i="21"/>
  <c r="L62" i="21"/>
  <c r="K62" i="21"/>
  <c r="M61" i="21"/>
  <c r="L61" i="21"/>
  <c r="K61" i="21"/>
  <c r="M60" i="21"/>
  <c r="L60" i="21"/>
  <c r="K60" i="21"/>
  <c r="M59" i="21"/>
  <c r="L59" i="21"/>
  <c r="K59" i="21"/>
  <c r="M58" i="21"/>
  <c r="L58" i="21"/>
  <c r="K58" i="21"/>
  <c r="M57" i="21"/>
  <c r="L57" i="21"/>
  <c r="K57" i="21"/>
  <c r="M56" i="21"/>
  <c r="L56" i="21"/>
  <c r="K56" i="21"/>
  <c r="M55" i="21"/>
  <c r="L55" i="21"/>
  <c r="K55" i="21"/>
  <c r="M54" i="21"/>
  <c r="L54" i="21"/>
  <c r="K54" i="21"/>
  <c r="M53" i="21"/>
  <c r="L53" i="21"/>
  <c r="K53" i="21"/>
  <c r="M52" i="21"/>
  <c r="L52" i="21"/>
  <c r="K52" i="21"/>
  <c r="M51" i="21"/>
  <c r="L51" i="21"/>
  <c r="K51" i="21"/>
  <c r="M50" i="21"/>
  <c r="L50" i="21"/>
  <c r="K50" i="21"/>
  <c r="M49" i="21"/>
  <c r="L49" i="21"/>
  <c r="K49" i="21"/>
  <c r="M48" i="21"/>
  <c r="L48" i="21"/>
  <c r="K48" i="21"/>
  <c r="M47" i="21"/>
  <c r="L47" i="21"/>
  <c r="K47" i="21"/>
  <c r="M46" i="21"/>
  <c r="L46" i="21"/>
  <c r="K46" i="21"/>
  <c r="M45" i="21"/>
  <c r="L45" i="21"/>
  <c r="K45" i="21"/>
  <c r="M44" i="21"/>
  <c r="L44" i="21"/>
  <c r="K44" i="21"/>
  <c r="M43" i="21"/>
  <c r="L43" i="21"/>
  <c r="K43" i="21"/>
  <c r="M42" i="21"/>
  <c r="L42" i="21"/>
  <c r="K42" i="21"/>
  <c r="M41" i="21"/>
  <c r="L41" i="21"/>
  <c r="K41" i="21"/>
  <c r="M40" i="21"/>
  <c r="L40" i="21"/>
  <c r="K40" i="21"/>
  <c r="M39" i="21"/>
  <c r="L39" i="21"/>
  <c r="K39" i="21"/>
  <c r="M38" i="21"/>
  <c r="L38" i="21"/>
  <c r="K38" i="21"/>
  <c r="M37" i="21"/>
  <c r="L37" i="21"/>
  <c r="K37" i="21"/>
  <c r="M36" i="21"/>
  <c r="L36" i="21"/>
  <c r="K36" i="21"/>
  <c r="M35" i="21"/>
  <c r="L35" i="21"/>
  <c r="K35" i="21"/>
  <c r="M34" i="21"/>
  <c r="L34" i="21"/>
  <c r="K34" i="21"/>
  <c r="M33" i="21"/>
  <c r="L33" i="21"/>
  <c r="K33" i="21"/>
  <c r="M32" i="21"/>
  <c r="L32" i="21"/>
  <c r="K32" i="21"/>
  <c r="M31" i="21"/>
  <c r="L31" i="21"/>
  <c r="K31" i="21"/>
  <c r="M30" i="21"/>
  <c r="L30" i="21"/>
  <c r="K30" i="21"/>
  <c r="M29" i="21"/>
  <c r="L29" i="21"/>
  <c r="K29" i="21"/>
  <c r="M28" i="21"/>
  <c r="L28" i="21"/>
  <c r="K28" i="21"/>
  <c r="M27" i="21"/>
  <c r="L27" i="21"/>
  <c r="K27" i="21"/>
  <c r="M26" i="21"/>
  <c r="L26" i="21"/>
  <c r="K26" i="21"/>
  <c r="M25" i="21"/>
  <c r="L25" i="21"/>
  <c r="K25" i="21"/>
  <c r="M24" i="21"/>
  <c r="L24" i="21"/>
  <c r="K24" i="21"/>
  <c r="M23" i="21"/>
  <c r="L23" i="21"/>
  <c r="K23" i="21"/>
  <c r="M22" i="21"/>
  <c r="L22" i="21"/>
  <c r="K22" i="21"/>
  <c r="M19" i="21"/>
  <c r="L19" i="21"/>
  <c r="K19" i="21"/>
  <c r="M18" i="21"/>
  <c r="L18" i="21"/>
  <c r="K18" i="21"/>
  <c r="M17" i="21"/>
  <c r="L17" i="21"/>
  <c r="K17" i="21"/>
  <c r="M16" i="21"/>
  <c r="L16" i="21"/>
  <c r="M15" i="21"/>
  <c r="L15" i="21"/>
  <c r="M14" i="21"/>
  <c r="L14" i="21"/>
  <c r="M13" i="21"/>
  <c r="L13" i="21"/>
  <c r="M12" i="21"/>
  <c r="L12" i="21"/>
  <c r="M11" i="21"/>
  <c r="L11" i="21"/>
  <c r="M10" i="21"/>
  <c r="L10" i="21"/>
  <c r="M9" i="21"/>
  <c r="L9" i="21"/>
  <c r="M8" i="21"/>
  <c r="L8" i="21"/>
  <c r="M7" i="21"/>
  <c r="L7" i="21"/>
  <c r="M6" i="21"/>
  <c r="L6" i="21"/>
  <c r="M5" i="21"/>
  <c r="L5" i="21"/>
  <c r="M4" i="21"/>
  <c r="L4" i="21"/>
  <c r="B35" i="22" l="1"/>
  <c r="C35" i="22" s="1"/>
  <c r="B33" i="22"/>
  <c r="C33" i="22" s="1"/>
  <c r="B34" i="22"/>
  <c r="C34" i="22" s="1"/>
  <c r="B18" i="22"/>
  <c r="C18" i="22" s="1"/>
  <c r="B17" i="22"/>
  <c r="C17" i="22" s="1"/>
  <c r="B19" i="22"/>
  <c r="C19" i="22" s="1"/>
  <c r="B21" i="22"/>
  <c r="C21" i="22" s="1"/>
  <c r="B23" i="22"/>
  <c r="C23" i="22" s="1"/>
  <c r="B25" i="22"/>
  <c r="C25" i="22" s="1"/>
  <c r="B27" i="22"/>
  <c r="C27" i="22" s="1"/>
  <c r="B29" i="22"/>
  <c r="C29" i="22" s="1"/>
  <c r="B10" i="22"/>
  <c r="B3" i="22"/>
  <c r="B4" i="22" s="1"/>
  <c r="B31" i="22"/>
  <c r="C31" i="22" s="1"/>
  <c r="B20" i="22"/>
  <c r="C20" i="22" s="1"/>
  <c r="B22" i="22"/>
  <c r="C22" i="22" s="1"/>
  <c r="B24" i="22"/>
  <c r="C24" i="22" s="1"/>
  <c r="B26" i="22"/>
  <c r="C26" i="22" s="1"/>
  <c r="B28" i="22"/>
  <c r="C28" i="22" s="1"/>
  <c r="B30" i="22"/>
  <c r="C30" i="22" s="1"/>
  <c r="B32" i="22"/>
  <c r="C32" i="22" s="1"/>
  <c r="B5" i="22"/>
  <c r="B6"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Lill</author>
  </authors>
  <commentList>
    <comment ref="A3" authorId="0" shapeId="0" xr:uid="{00000000-0006-0000-0100-000001000000}">
      <text>
        <r>
          <rPr>
            <b/>
            <sz val="9"/>
            <color indexed="81"/>
            <rFont val="Tahoma"/>
            <family val="2"/>
          </rPr>
          <t>Marianne Lill:</t>
        </r>
        <r>
          <rPr>
            <sz val="9"/>
            <color indexed="81"/>
            <rFont val="Tahoma"/>
            <family val="2"/>
          </rPr>
          <t xml:space="preserve">
Reached caecum/TI/neo-TI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SOS</author>
  </authors>
  <commentList>
    <comment ref="E1" authorId="0" shapeId="0" xr:uid="{00000000-0006-0000-0300-000001000000}">
      <text>
        <r>
          <rPr>
            <b/>
            <sz val="9"/>
            <color indexed="81"/>
            <rFont val="Tahoma"/>
            <family val="2"/>
          </rPr>
          <t>SOS:</t>
        </r>
        <r>
          <rPr>
            <sz val="9"/>
            <color indexed="81"/>
            <rFont val="Tahoma"/>
            <family val="2"/>
          </rPr>
          <t xml:space="preserve">
Edit the names of your consultants
</t>
        </r>
      </text>
    </comment>
  </commentList>
</comments>
</file>

<file path=xl/sharedStrings.xml><?xml version="1.0" encoding="utf-8"?>
<sst xmlns="http://schemas.openxmlformats.org/spreadsheetml/2006/main" count="150" uniqueCount="112">
  <si>
    <t>No</t>
  </si>
  <si>
    <t>Age</t>
  </si>
  <si>
    <t>Gender</t>
  </si>
  <si>
    <t>Exam Date</t>
  </si>
  <si>
    <t>Supervisor</t>
  </si>
  <si>
    <t>Advanced to unassisted</t>
  </si>
  <si>
    <t>Cold snare polypectomy</t>
  </si>
  <si>
    <t>Advanced polypectomy</t>
  </si>
  <si>
    <t xml:space="preserve">Haemostatic procedure </t>
  </si>
  <si>
    <t xml:space="preserve">Complete to Caecum/TI/Neo-TI unassisted </t>
  </si>
  <si>
    <t>Complete to TI/Neo-TI unassisted</t>
  </si>
  <si>
    <t>Haemostatic procedure</t>
  </si>
  <si>
    <t>Notes</t>
  </si>
  <si>
    <t>Complication (describe)</t>
  </si>
  <si>
    <t>Adenoma (optional)</t>
  </si>
  <si>
    <t xml:space="preserve">Adenoma </t>
  </si>
  <si>
    <t>Adenoma in &gt;50yo</t>
  </si>
  <si>
    <t>Patient &gt;50</t>
  </si>
  <si>
    <t>Manual logging</t>
  </si>
  <si>
    <t>Total procedures</t>
  </si>
  <si>
    <t>Target &gt;200</t>
  </si>
  <si>
    <t>Hint - this counts entries using the column showing patient age. If the numbers do not match, start by checking that every record has the patients age entered.</t>
  </si>
  <si>
    <t>Complete procedures</t>
  </si>
  <si>
    <t>Unadjusted CCR to Caecum/TI/Neo-TI</t>
  </si>
  <si>
    <t>Reached TI</t>
  </si>
  <si>
    <t>Unadjusted TI intubation</t>
  </si>
  <si>
    <t>Target - at least 50</t>
  </si>
  <si>
    <t>Target - at least 10</t>
  </si>
  <si>
    <t>Haemostatic procedures</t>
  </si>
  <si>
    <t>Can be used for Gastroscopy therapeutic procedures</t>
  </si>
  <si>
    <t>Male</t>
  </si>
  <si>
    <t>Female</t>
  </si>
  <si>
    <t>Average age</t>
  </si>
  <si>
    <t xml:space="preserve">Procedure numbers </t>
  </si>
  <si>
    <t>Complete</t>
  </si>
  <si>
    <t>Rolling CCR %</t>
  </si>
  <si>
    <t xml:space="preserve">Note - the value for the bracket will only be correct once all procedures in that bracket have been entered. </t>
  </si>
  <si>
    <t>complete in 1-50</t>
  </si>
  <si>
    <t>10-60</t>
  </si>
  <si>
    <t>20-70</t>
  </si>
  <si>
    <t>30-80</t>
  </si>
  <si>
    <t>40-90</t>
  </si>
  <si>
    <t>50-100</t>
  </si>
  <si>
    <t>60-110</t>
  </si>
  <si>
    <t>70-120</t>
  </si>
  <si>
    <t>80-130</t>
  </si>
  <si>
    <t>90-140</t>
  </si>
  <si>
    <t>100-150</t>
  </si>
  <si>
    <t>110-160</t>
  </si>
  <si>
    <t>120-170</t>
  </si>
  <si>
    <t>130-180</t>
  </si>
  <si>
    <t>140-190</t>
  </si>
  <si>
    <t>150-200</t>
  </si>
  <si>
    <t>Target &gt;90%</t>
  </si>
  <si>
    <t>160-210</t>
  </si>
  <si>
    <t>170-220</t>
  </si>
  <si>
    <t>180-230</t>
  </si>
  <si>
    <t>190-240</t>
  </si>
  <si>
    <t>200-250</t>
  </si>
  <si>
    <t>ADR - optional</t>
  </si>
  <si>
    <t>Patients &gt;50 years</t>
  </si>
  <si>
    <t>Adenoma in patients &gt;50 years</t>
  </si>
  <si>
    <t>ADR</t>
  </si>
  <si>
    <t>Final 50 - patients &gt;50 years</t>
  </si>
  <si>
    <t>Final 50 - adenoma in patients &gt;50 years</t>
  </si>
  <si>
    <t>Final 50 - ADR</t>
  </si>
  <si>
    <t>Target &gt;25%</t>
  </si>
  <si>
    <t xml:space="preserve">Advanced polypectomy </t>
  </si>
  <si>
    <t>Adenoma</t>
  </si>
  <si>
    <t>Neo-terminal ileum</t>
  </si>
  <si>
    <t>Independent</t>
  </si>
  <si>
    <t>Consultant A</t>
  </si>
  <si>
    <t>No haemostatic procedure</t>
  </si>
  <si>
    <t>No polypectomy</t>
  </si>
  <si>
    <t>Terminal ileum</t>
  </si>
  <si>
    <t>Assisted</t>
  </si>
  <si>
    <t>Consultant B</t>
  </si>
  <si>
    <t>Assisted by consultant</t>
  </si>
  <si>
    <t>TA with LGD</t>
  </si>
  <si>
    <t>X</t>
  </si>
  <si>
    <t>Caecum</t>
  </si>
  <si>
    <t>Not attempted</t>
  </si>
  <si>
    <t xml:space="preserve">Not attempted </t>
  </si>
  <si>
    <t>Consultant C</t>
  </si>
  <si>
    <t>Adrenaline</t>
  </si>
  <si>
    <t>TA with HGD</t>
  </si>
  <si>
    <t>Ascending colon</t>
  </si>
  <si>
    <t>Consultant D</t>
  </si>
  <si>
    <t>Argon beam</t>
  </si>
  <si>
    <t>TVA with LGD</t>
  </si>
  <si>
    <t>Hepatic flexure</t>
  </si>
  <si>
    <t>Consultant E</t>
  </si>
  <si>
    <t>Clipping</t>
  </si>
  <si>
    <t>TVA with HGD</t>
  </si>
  <si>
    <t>Transverse</t>
  </si>
  <si>
    <t>Consultant F</t>
  </si>
  <si>
    <t>Coagulation</t>
  </si>
  <si>
    <t>SSA/P</t>
  </si>
  <si>
    <t>Splenic flexure</t>
  </si>
  <si>
    <t>Consultant G</t>
  </si>
  <si>
    <t>Endo-loop</t>
  </si>
  <si>
    <t>Hyperplastic</t>
  </si>
  <si>
    <t>Descending colon</t>
  </si>
  <si>
    <t>Consultant H</t>
  </si>
  <si>
    <t>Other</t>
  </si>
  <si>
    <t>Sigmoid</t>
  </si>
  <si>
    <t>Consultant I</t>
  </si>
  <si>
    <t>Rectum</t>
  </si>
  <si>
    <t>Consultant J</t>
  </si>
  <si>
    <t>Starting from part way, reaching caecum</t>
  </si>
  <si>
    <t>Consultant K</t>
  </si>
  <si>
    <t>Consultant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</si>
</sst>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11"/>
      <name val="Calibri"/>
      <family val="2"/>
      <scheme val="minor"/>
    </font>
    <font>
      <b/>
      <sz val="9"/>
      <color indexed="81"/>
      <name val="Tahoma"/>
      <family val="2"/>
    </font>
    <font>
      <sz val="9"/>
      <color indexed="81"/>
      <name val="Tahoma"/>
      <family val="2"/>
    </font>
    <font>
      <sz val="1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s>
  <borders count="1">
    <border>
      <left/>
      <right/>
      <top/>
      <bottom/>
      <diagonal/>
    </border>
  </borders>
  <cellStyleXfs count="1">
    <xf numFmtId="0" fontId="0" fillId="0" borderId="0"/>
  </cellStyleXfs>
  <cellXfs count="11">
    <xf numFmtId="0" fontId="0" fillId="0" borderId="0" xfId="0"/>
    <xf numFmtId="14" fontId="1" fillId="0" borderId="0" xfId="0" applyNumberFormat="1" applyFont="1"/>
    <xf numFmtId="0" fontId="1" fillId="2" borderId="0" xfId="0" applyFont="1" applyFill="1" applyAlignment="1">
      <alignment vertical="center" wrapText="1"/>
    </xf>
    <xf numFmtId="0" fontId="0" fillId="2" borderId="0" xfId="0" applyFill="1"/>
    <xf numFmtId="14" fontId="0" fillId="0" borderId="0" xfId="0" applyNumberFormat="1"/>
    <xf numFmtId="0" fontId="0" fillId="3" borderId="0" xfId="0" applyFill="1"/>
    <xf numFmtId="17" fontId="0" fillId="0" borderId="0" xfId="0" quotePrefix="1" applyNumberFormat="1"/>
    <xf numFmtId="0" fontId="0" fillId="4" borderId="0" xfId="0" applyFill="1"/>
    <xf numFmtId="0" fontId="4" fillId="0" borderId="0" xfId="0" applyFont="1"/>
    <xf numFmtId="0" fontId="4" fillId="4" borderId="0" xfId="0" applyFont="1" applyFill="1"/>
    <xf numFmtId="0" fontId="4"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200025</xdr:colOff>
      <xdr:row>2</xdr:row>
      <xdr:rowOff>123823</xdr:rowOff>
    </xdr:from>
    <xdr:to>
      <xdr:col>15</xdr:col>
      <xdr:colOff>495300</xdr:colOff>
      <xdr:row>42</xdr:row>
      <xdr:rowOff>95250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419225" y="447673"/>
          <a:ext cx="8220075" cy="6448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solidFill>
                <a:schemeClr val="dk1"/>
              </a:solidFill>
              <a:effectLst/>
              <a:latin typeface="+mn-lt"/>
              <a:ea typeface="+mn-ea"/>
              <a:cs typeface="+mn-cs"/>
            </a:rPr>
            <a:t>Welcome to the NZCCRTGE</a:t>
          </a:r>
          <a:r>
            <a:rPr lang="en-NZ" sz="1100" baseline="0">
              <a:solidFill>
                <a:schemeClr val="dk1"/>
              </a:solidFill>
              <a:effectLst/>
              <a:latin typeface="+mn-lt"/>
              <a:ea typeface="+mn-ea"/>
              <a:cs typeface="+mn-cs"/>
            </a:rPr>
            <a:t> manual logging spreadsheet for Colonoscopy. </a:t>
          </a:r>
        </a:p>
        <a:p>
          <a:endParaRPr lang="en-NZ">
            <a:effectLst/>
          </a:endParaRPr>
        </a:p>
        <a:p>
          <a:r>
            <a:rPr lang="en-NZ" sz="1100" baseline="0">
              <a:solidFill>
                <a:schemeClr val="dk1"/>
              </a:solidFill>
              <a:effectLst/>
              <a:latin typeface="+mn-lt"/>
              <a:ea typeface="+mn-ea"/>
              <a:cs typeface="+mn-cs"/>
            </a:rPr>
            <a:t>The spreadsheet is simple to use. Please ensure that you save a backup regularly. </a:t>
          </a:r>
        </a:p>
        <a:p>
          <a:endParaRPr lang="en-NZ">
            <a:effectLst/>
          </a:endParaRPr>
        </a:p>
        <a:p>
          <a:r>
            <a:rPr lang="en-NZ" sz="1100" baseline="0">
              <a:solidFill>
                <a:schemeClr val="dk1"/>
              </a:solidFill>
              <a:effectLst/>
              <a:latin typeface="+mn-lt"/>
              <a:ea typeface="+mn-ea"/>
              <a:cs typeface="+mn-cs"/>
            </a:rPr>
            <a:t>Steps</a:t>
          </a:r>
        </a:p>
        <a:p>
          <a:endParaRPr lang="en-NZ">
            <a:effectLst/>
          </a:endParaRPr>
        </a:p>
        <a:p>
          <a:r>
            <a:rPr lang="en-NZ" sz="1100" baseline="0">
              <a:solidFill>
                <a:schemeClr val="dk1"/>
              </a:solidFill>
              <a:effectLst/>
              <a:latin typeface="+mn-lt"/>
              <a:ea typeface="+mn-ea"/>
              <a:cs typeface="+mn-cs"/>
            </a:rPr>
            <a:t>1) To add consultants, go to the "For dropdowns" menu and type the names of your consultants into the pink cells to replace "consultant A" etc. This will allow you to select the correct name from the dropdown. Don't change any of the other lists. </a:t>
          </a:r>
        </a:p>
        <a:p>
          <a:endParaRPr lang="en-NZ">
            <a:effectLst/>
          </a:endParaRPr>
        </a:p>
        <a:p>
          <a:r>
            <a:rPr lang="en-NZ" sz="1100" baseline="0">
              <a:solidFill>
                <a:schemeClr val="dk1"/>
              </a:solidFill>
              <a:effectLst/>
              <a:latin typeface="+mn-lt"/>
              <a:ea typeface="+mn-ea"/>
              <a:cs typeface="+mn-cs"/>
            </a:rPr>
            <a:t>2) Don't change any of the cells highlighted in green - these contain formula to aid with calculating your KPIs. </a:t>
          </a:r>
        </a:p>
        <a:p>
          <a:endParaRPr lang="en-NZ">
            <a:effectLst/>
          </a:endParaRPr>
        </a:p>
        <a:p>
          <a:r>
            <a:rPr lang="en-NZ" sz="1100" baseline="0">
              <a:solidFill>
                <a:schemeClr val="dk1"/>
              </a:solidFill>
              <a:effectLst/>
              <a:latin typeface="+mn-lt"/>
              <a:ea typeface="+mn-ea"/>
              <a:cs typeface="+mn-cs"/>
            </a:rPr>
            <a:t>3) Using the "Manual data" tab, enter data for procedures you have done using columns C to J. Ensure that all columns are completed. </a:t>
          </a:r>
        </a:p>
        <a:p>
          <a:endParaRPr lang="en-NZ">
            <a:effectLst/>
          </a:endParaRPr>
        </a:p>
        <a:p>
          <a:r>
            <a:rPr lang="en-NZ" sz="1100" baseline="0">
              <a:solidFill>
                <a:schemeClr val="dk1"/>
              </a:solidFill>
              <a:effectLst/>
              <a:latin typeface="+mn-lt"/>
              <a:ea typeface="+mn-ea"/>
              <a:cs typeface="+mn-cs"/>
            </a:rPr>
            <a:t>4) any additional information can be entered in the notes column as free text</a:t>
          </a:r>
        </a:p>
        <a:p>
          <a:endParaRPr lang="en-NZ">
            <a:effectLst/>
          </a:endParaRPr>
        </a:p>
        <a:p>
          <a:r>
            <a:rPr lang="en-NZ" sz="1100" baseline="0">
              <a:solidFill>
                <a:schemeClr val="dk1"/>
              </a:solidFill>
              <a:effectLst/>
              <a:latin typeface="+mn-lt"/>
              <a:ea typeface="+mn-ea"/>
              <a:cs typeface="+mn-cs"/>
            </a:rPr>
            <a:t>5) for validation in future, at regular intervals e.g. 3 monthly, print the part of the log that needs validating by selecting the relevant cells from the manual data tab. </a:t>
          </a:r>
          <a:r>
            <a:rPr lang="en-NZ" sz="1100" b="1" baseline="0">
              <a:solidFill>
                <a:schemeClr val="dk1"/>
              </a:solidFill>
              <a:effectLst/>
              <a:latin typeface="+mn-lt"/>
              <a:ea typeface="+mn-ea"/>
              <a:cs typeface="+mn-cs"/>
            </a:rPr>
            <a:t>Select the rows for the dates you need, and columns A-J. </a:t>
          </a:r>
          <a:r>
            <a:rPr lang="en-NZ" sz="1100" baseline="0">
              <a:solidFill>
                <a:schemeClr val="dk1"/>
              </a:solidFill>
              <a:effectLst/>
              <a:latin typeface="+mn-lt"/>
              <a:ea typeface="+mn-ea"/>
              <a:cs typeface="+mn-cs"/>
            </a:rPr>
            <a:t>Change to landscape orientation and print to A4. </a:t>
          </a:r>
          <a:r>
            <a:rPr lang="en-NZ" sz="1100" b="1" baseline="0">
              <a:solidFill>
                <a:schemeClr val="dk1"/>
              </a:solidFill>
              <a:effectLst/>
              <a:latin typeface="+mn-lt"/>
              <a:ea typeface="+mn-ea"/>
              <a:cs typeface="+mn-cs"/>
            </a:rPr>
            <a:t>Note your name and training location at the top of the page </a:t>
          </a:r>
          <a:r>
            <a:rPr lang="en-NZ" sz="1100" baseline="0">
              <a:solidFill>
                <a:schemeClr val="dk1"/>
              </a:solidFill>
              <a:effectLst/>
              <a:latin typeface="+mn-lt"/>
              <a:ea typeface="+mn-ea"/>
              <a:cs typeface="+mn-cs"/>
            </a:rPr>
            <a:t>and get the margin signed by each consultant whose name appears on that page. They need only sign the page once e.g. not every procedure, but should </a:t>
          </a:r>
          <a:r>
            <a:rPr lang="en-NZ" sz="1100" b="1" baseline="0">
              <a:solidFill>
                <a:schemeClr val="dk1"/>
              </a:solidFill>
              <a:effectLst/>
              <a:latin typeface="+mn-lt"/>
              <a:ea typeface="+mn-ea"/>
              <a:cs typeface="+mn-cs"/>
            </a:rPr>
            <a:t>date it and print their name</a:t>
          </a:r>
          <a:r>
            <a:rPr lang="en-NZ" sz="1100" baseline="0">
              <a:solidFill>
                <a:schemeClr val="dk1"/>
              </a:solidFill>
              <a:effectLst/>
              <a:latin typeface="+mn-lt"/>
              <a:ea typeface="+mn-ea"/>
              <a:cs typeface="+mn-cs"/>
            </a:rPr>
            <a:t> so they can be clearly identified. Once signed, either keep the paper copies safe in a file, or scan and save. This will provide a validated record that cannot be altered to validate your excel log.  </a:t>
          </a:r>
        </a:p>
        <a:p>
          <a:endParaRPr lang="en-NZ" sz="1100" baseline="0">
            <a:solidFill>
              <a:schemeClr val="dk1"/>
            </a:solidFill>
            <a:effectLst/>
            <a:latin typeface="+mn-lt"/>
            <a:ea typeface="+mn-ea"/>
            <a:cs typeface="+mn-cs"/>
          </a:endParaRPr>
        </a:p>
        <a:p>
          <a:r>
            <a:rPr lang="en-NZ" sz="1100" baseline="0">
              <a:solidFill>
                <a:schemeClr val="dk1"/>
              </a:solidFill>
              <a:effectLst/>
              <a:latin typeface="+mn-lt"/>
              <a:ea typeface="+mn-ea"/>
              <a:cs typeface="+mn-cs"/>
            </a:rPr>
            <a:t>6) the adenoma column is</a:t>
          </a:r>
          <a:r>
            <a:rPr lang="en-NZ" sz="1100" b="1" baseline="0">
              <a:solidFill>
                <a:schemeClr val="dk1"/>
              </a:solidFill>
              <a:effectLst/>
              <a:latin typeface="+mn-lt"/>
              <a:ea typeface="+mn-ea"/>
              <a:cs typeface="+mn-cs"/>
            </a:rPr>
            <a:t> optional</a:t>
          </a:r>
          <a:r>
            <a:rPr lang="en-NZ" sz="1100" baseline="0">
              <a:solidFill>
                <a:schemeClr val="dk1"/>
              </a:solidFill>
              <a:effectLst/>
              <a:latin typeface="+mn-lt"/>
              <a:ea typeface="+mn-ea"/>
              <a:cs typeface="+mn-cs"/>
            </a:rPr>
            <a:t>, but you can record it if you wish. The summary presents overall adenoma detection rate and also ADR for the final 50 procedures e.g. 151-200 (which may be more relevant). If you add more lines to your log the fields will need to be adjusted to match your final 50 procedures.  </a:t>
          </a:r>
        </a:p>
        <a:p>
          <a:endParaRPr lang="en-NZ">
            <a:effectLst/>
          </a:endParaRPr>
        </a:p>
        <a:p>
          <a:r>
            <a:rPr lang="en-NZ" sz="1100">
              <a:solidFill>
                <a:schemeClr val="dk1"/>
              </a:solidFill>
              <a:effectLst/>
              <a:latin typeface="+mn-lt"/>
              <a:ea typeface="+mn-ea"/>
              <a:cs typeface="+mn-cs"/>
            </a:rPr>
            <a:t>The</a:t>
          </a:r>
          <a:r>
            <a:rPr lang="en-NZ" sz="1100" baseline="0">
              <a:solidFill>
                <a:schemeClr val="dk1"/>
              </a:solidFill>
              <a:effectLst/>
              <a:latin typeface="+mn-lt"/>
              <a:ea typeface="+mn-ea"/>
              <a:cs typeface="+mn-cs"/>
            </a:rPr>
            <a:t> rolling caecal/ileal intubation rate will only be correct once all the procedures in each bracket have been entered. For Colonoscopy the bracket is sets of 50 procedures, calulated every 10 procedures. </a:t>
          </a:r>
        </a:p>
        <a:p>
          <a:endParaRPr lang="en-NZ">
            <a:effectLst/>
          </a:endParaRPr>
        </a:p>
        <a:p>
          <a:r>
            <a:rPr lang="en-NZ" sz="1100" baseline="0">
              <a:solidFill>
                <a:schemeClr val="dk1"/>
              </a:solidFill>
              <a:effectLst/>
              <a:latin typeface="+mn-lt"/>
              <a:ea typeface="+mn-ea"/>
              <a:cs typeface="+mn-cs"/>
            </a:rPr>
            <a:t>If you need to enter more procedures, copy and paste the final line of the manual data tab to create more lines. You will need to enter the procedure numbers (e.g. column A) manually, but will not need to change the calulations in columns K, L, M, P or Q, or the main summary page. You will need to adjust the fields for ADR if you are interested in that.</a:t>
          </a:r>
        </a:p>
        <a:p>
          <a:endParaRPr lang="en-NZ" sz="1100" baseline="0">
            <a:solidFill>
              <a:schemeClr val="dk1"/>
            </a:solidFill>
            <a:effectLst/>
            <a:latin typeface="+mn-lt"/>
            <a:ea typeface="+mn-ea"/>
            <a:cs typeface="+mn-cs"/>
          </a:endParaRPr>
        </a:p>
        <a:p>
          <a:r>
            <a:rPr lang="en-NZ" sz="1100" baseline="0">
              <a:solidFill>
                <a:schemeClr val="dk1"/>
              </a:solidFill>
              <a:effectLst/>
              <a:latin typeface="+mn-lt"/>
              <a:ea typeface="+mn-ea"/>
              <a:cs typeface="+mn-cs"/>
            </a:rPr>
            <a:t>Key measures are marked in blue on the Summary tab. If you have any problems using this log please inform the committee via conjoint@nzsg.org.nz . </a:t>
          </a:r>
          <a:endParaRPr lang="en-NZ">
            <a:effectLst/>
          </a:endParaRPr>
        </a:p>
        <a:p>
          <a:endParaRPr lang="en-NZ">
            <a:effectLst/>
          </a:endParaRPr>
        </a:p>
        <a:p>
          <a:r>
            <a:rPr lang="en-NZ" sz="1100" baseline="0">
              <a:solidFill>
                <a:schemeClr val="dk1"/>
              </a:solidFill>
              <a:effectLst/>
              <a:latin typeface="+mn-lt"/>
              <a:ea typeface="+mn-ea"/>
              <a:cs typeface="+mn-cs"/>
            </a:rPr>
            <a:t>Happy logging!</a:t>
          </a:r>
          <a:endParaRPr lang="en-NZ">
            <a:effectLst/>
          </a:endParaRPr>
        </a:p>
        <a:p>
          <a:endParaRPr lang="en-NZ"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1"/>
  <sheetViews>
    <sheetView workbookViewId="0">
      <pane xSplit="1" topLeftCell="B1" activePane="topRight" state="frozen"/>
      <selection pane="topRight" activeCell="B3" sqref="B3"/>
    </sheetView>
  </sheetViews>
  <sheetFormatPr defaultRowHeight="12.75" x14ac:dyDescent="0.2"/>
  <cols>
    <col min="1" max="1" width="4.7109375" style="3" customWidth="1"/>
    <col min="2" max="2" width="1" customWidth="1"/>
    <col min="3" max="3" width="5.85546875" customWidth="1"/>
    <col min="4" max="4" width="7.85546875" customWidth="1"/>
    <col min="5" max="5" width="10.85546875" customWidth="1"/>
    <col min="6" max="6" width="20" customWidth="1"/>
    <col min="7" max="7" width="14" customWidth="1"/>
    <col min="8" max="8" width="12.42578125" customWidth="1"/>
    <col min="9" max="9" width="12.7109375" customWidth="1"/>
    <col min="10" max="10" width="13.5703125" customWidth="1"/>
    <col min="11" max="11" width="12.28515625" style="3" customWidth="1"/>
    <col min="12" max="12" width="9.85546875" style="3" customWidth="1"/>
    <col min="13" max="13" width="11.7109375" style="3" customWidth="1"/>
    <col min="14" max="14" width="37.140625" customWidth="1"/>
    <col min="15" max="15" width="13.5703125" customWidth="1"/>
    <col min="16" max="16" width="11.5703125" customWidth="1"/>
    <col min="17" max="17" width="10.85546875" style="3" customWidth="1"/>
    <col min="18" max="18" width="9.85546875" style="3" customWidth="1"/>
    <col min="19" max="19" width="9.140625" style="3"/>
  </cols>
  <sheetData>
    <row r="1" spans="1:19" s="2" customFormat="1" ht="44.25" customHeight="1" x14ac:dyDescent="0.2">
      <c r="A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row>
    <row r="2" spans="1:19" ht="14.25" customHeight="1" x14ac:dyDescent="0.2">
      <c r="A2" s="3">
        <v>1</v>
      </c>
      <c r="E2" s="4"/>
      <c r="K2" s="3" t="str">
        <f t="shared" ref="K2:K21" si="0">IF(OR(G2="caecum",G2="terminal ileum", G2="neo-terminal ileum"), "YES", "NO")</f>
        <v>NO</v>
      </c>
      <c r="L2" s="3" t="str">
        <f t="shared" ref="L2:L21" si="1">IF(OR(G2="terminal ileum", G2="neo-terminal ileum"), "YES", "NO")</f>
        <v>NO</v>
      </c>
      <c r="M2" s="3" t="str">
        <f t="shared" ref="M2:M21" si="2">IF(OR(J2="adrenaline", J2="Argon beam",  J2="Clipping",  J2="Coagulation",  J2="endo-loop"), "YES", "NO")</f>
        <v>NO</v>
      </c>
      <c r="Q2" s="3" t="str">
        <f t="shared" ref="Q2" si="3">IF(OR(P2="TA with LGD",P2="TA with HGD", P2="TVA with LGD", P2="TVA with HGD", P2="SSA/P"), "YES", "NO")</f>
        <v>NO</v>
      </c>
      <c r="R2" s="3" t="str">
        <f t="shared" ref="R2:R20" si="4">IF(AND(C3 &gt; 49, Q2="yes"), "YES", "NO")</f>
        <v>NO</v>
      </c>
      <c r="S2" s="3" t="str">
        <f t="shared" ref="S2" si="5">IF(C3&gt;49,"YES", "NO")</f>
        <v>NO</v>
      </c>
    </row>
    <row r="3" spans="1:19" ht="15" customHeight="1" x14ac:dyDescent="0.2">
      <c r="A3" s="3">
        <v>2</v>
      </c>
      <c r="E3" s="4"/>
      <c r="K3" s="3" t="str">
        <f t="shared" si="0"/>
        <v>NO</v>
      </c>
      <c r="L3" s="3" t="str">
        <f t="shared" si="1"/>
        <v>NO</v>
      </c>
      <c r="M3" s="3" t="str">
        <f t="shared" si="2"/>
        <v>NO</v>
      </c>
      <c r="Q3" s="3" t="str">
        <f t="shared" ref="Q3:Q66" si="6">IF(OR(P3="TA with LGD",P3="TA with HGD", P3="TVA with LGD", P3="TVA with HGD", P3="SSA/P"), "YES", "NO")</f>
        <v>NO</v>
      </c>
      <c r="R3" s="3" t="str">
        <f t="shared" si="4"/>
        <v>NO</v>
      </c>
      <c r="S3" s="3" t="str">
        <f t="shared" ref="S3:S18" si="7">IF(C4&gt;49,"YES", "NO")</f>
        <v>NO</v>
      </c>
    </row>
    <row r="4" spans="1:19" x14ac:dyDescent="0.2">
      <c r="A4" s="3">
        <v>3</v>
      </c>
      <c r="E4" s="4"/>
      <c r="K4" s="3" t="str">
        <f t="shared" si="0"/>
        <v>NO</v>
      </c>
      <c r="L4" s="3" t="str">
        <f t="shared" si="1"/>
        <v>NO</v>
      </c>
      <c r="M4" s="3" t="str">
        <f t="shared" si="2"/>
        <v>NO</v>
      </c>
      <c r="Q4" s="3" t="str">
        <f t="shared" si="6"/>
        <v>NO</v>
      </c>
      <c r="R4" s="3" t="str">
        <f t="shared" si="4"/>
        <v>NO</v>
      </c>
      <c r="S4" s="3" t="str">
        <f t="shared" si="7"/>
        <v>NO</v>
      </c>
    </row>
    <row r="5" spans="1:19" x14ac:dyDescent="0.2">
      <c r="A5" s="3">
        <v>4</v>
      </c>
      <c r="E5" s="4"/>
      <c r="K5" s="3" t="str">
        <f t="shared" si="0"/>
        <v>NO</v>
      </c>
      <c r="L5" s="3" t="str">
        <f t="shared" si="1"/>
        <v>NO</v>
      </c>
      <c r="M5" s="3" t="str">
        <f t="shared" si="2"/>
        <v>NO</v>
      </c>
      <c r="Q5" s="3" t="str">
        <f t="shared" si="6"/>
        <v>NO</v>
      </c>
      <c r="R5" s="3" t="str">
        <f t="shared" si="4"/>
        <v>NO</v>
      </c>
      <c r="S5" s="3" t="str">
        <f t="shared" si="7"/>
        <v>NO</v>
      </c>
    </row>
    <row r="6" spans="1:19" x14ac:dyDescent="0.2">
      <c r="A6" s="3">
        <v>5</v>
      </c>
      <c r="E6" s="4"/>
      <c r="K6" s="3" t="str">
        <f t="shared" si="0"/>
        <v>NO</v>
      </c>
      <c r="L6" s="3" t="str">
        <f t="shared" si="1"/>
        <v>NO</v>
      </c>
      <c r="M6" s="3" t="str">
        <f t="shared" si="2"/>
        <v>NO</v>
      </c>
      <c r="Q6" s="3" t="str">
        <f t="shared" si="6"/>
        <v>NO</v>
      </c>
      <c r="R6" s="3" t="str">
        <f t="shared" si="4"/>
        <v>NO</v>
      </c>
      <c r="S6" s="3" t="str">
        <f t="shared" si="7"/>
        <v>NO</v>
      </c>
    </row>
    <row r="7" spans="1:19" ht="15" x14ac:dyDescent="0.25">
      <c r="A7" s="3">
        <v>6</v>
      </c>
      <c r="E7" s="1"/>
      <c r="K7" s="3" t="str">
        <f t="shared" si="0"/>
        <v>NO</v>
      </c>
      <c r="L7" s="3" t="str">
        <f t="shared" si="1"/>
        <v>NO</v>
      </c>
      <c r="M7" s="3" t="str">
        <f t="shared" si="2"/>
        <v>NO</v>
      </c>
      <c r="Q7" s="3" t="str">
        <f t="shared" si="6"/>
        <v>NO</v>
      </c>
      <c r="R7" s="3" t="str">
        <f t="shared" si="4"/>
        <v>NO</v>
      </c>
      <c r="S7" s="3" t="str">
        <f t="shared" si="7"/>
        <v>NO</v>
      </c>
    </row>
    <row r="8" spans="1:19" x14ac:dyDescent="0.2">
      <c r="A8" s="3">
        <v>7</v>
      </c>
      <c r="K8" s="3" t="str">
        <f t="shared" si="0"/>
        <v>NO</v>
      </c>
      <c r="L8" s="3" t="str">
        <f t="shared" si="1"/>
        <v>NO</v>
      </c>
      <c r="M8" s="3" t="str">
        <f t="shared" si="2"/>
        <v>NO</v>
      </c>
      <c r="Q8" s="3" t="str">
        <f t="shared" si="6"/>
        <v>NO</v>
      </c>
      <c r="R8" s="3" t="str">
        <f t="shared" si="4"/>
        <v>NO</v>
      </c>
      <c r="S8" s="3" t="str">
        <f t="shared" si="7"/>
        <v>NO</v>
      </c>
    </row>
    <row r="9" spans="1:19" x14ac:dyDescent="0.2">
      <c r="A9" s="3">
        <v>8</v>
      </c>
      <c r="K9" s="3" t="str">
        <f t="shared" si="0"/>
        <v>NO</v>
      </c>
      <c r="L9" s="3" t="str">
        <f t="shared" si="1"/>
        <v>NO</v>
      </c>
      <c r="M9" s="3" t="str">
        <f t="shared" si="2"/>
        <v>NO</v>
      </c>
      <c r="Q9" s="3" t="str">
        <f t="shared" si="6"/>
        <v>NO</v>
      </c>
      <c r="R9" s="3" t="str">
        <f t="shared" si="4"/>
        <v>NO</v>
      </c>
      <c r="S9" s="3" t="str">
        <f t="shared" si="7"/>
        <v>NO</v>
      </c>
    </row>
    <row r="10" spans="1:19" x14ac:dyDescent="0.2">
      <c r="A10" s="3">
        <v>9</v>
      </c>
      <c r="K10" s="3" t="str">
        <f t="shared" si="0"/>
        <v>NO</v>
      </c>
      <c r="L10" s="3" t="str">
        <f t="shared" si="1"/>
        <v>NO</v>
      </c>
      <c r="M10" s="3" t="str">
        <f t="shared" si="2"/>
        <v>NO</v>
      </c>
      <c r="Q10" s="3" t="str">
        <f t="shared" si="6"/>
        <v>NO</v>
      </c>
      <c r="R10" s="3" t="str">
        <f t="shared" si="4"/>
        <v>NO</v>
      </c>
      <c r="S10" s="3" t="str">
        <f t="shared" si="7"/>
        <v>NO</v>
      </c>
    </row>
    <row r="11" spans="1:19" x14ac:dyDescent="0.2">
      <c r="A11" s="3">
        <v>10</v>
      </c>
      <c r="K11" s="3" t="str">
        <f t="shared" si="0"/>
        <v>NO</v>
      </c>
      <c r="L11" s="3" t="str">
        <f t="shared" si="1"/>
        <v>NO</v>
      </c>
      <c r="M11" s="3" t="str">
        <f t="shared" si="2"/>
        <v>NO</v>
      </c>
      <c r="Q11" s="3" t="str">
        <f t="shared" si="6"/>
        <v>NO</v>
      </c>
      <c r="R11" s="3" t="str">
        <f t="shared" si="4"/>
        <v>NO</v>
      </c>
      <c r="S11" s="3" t="str">
        <f t="shared" si="7"/>
        <v>NO</v>
      </c>
    </row>
    <row r="12" spans="1:19" x14ac:dyDescent="0.2">
      <c r="A12" s="3">
        <v>11</v>
      </c>
      <c r="K12" s="3" t="str">
        <f t="shared" si="0"/>
        <v>NO</v>
      </c>
      <c r="L12" s="3" t="str">
        <f t="shared" si="1"/>
        <v>NO</v>
      </c>
      <c r="M12" s="3" t="str">
        <f t="shared" si="2"/>
        <v>NO</v>
      </c>
      <c r="Q12" s="3" t="str">
        <f t="shared" si="6"/>
        <v>NO</v>
      </c>
      <c r="R12" s="3" t="str">
        <f t="shared" si="4"/>
        <v>NO</v>
      </c>
      <c r="S12" s="3" t="str">
        <f t="shared" si="7"/>
        <v>NO</v>
      </c>
    </row>
    <row r="13" spans="1:19" x14ac:dyDescent="0.2">
      <c r="A13" s="3">
        <v>12</v>
      </c>
      <c r="K13" s="3" t="str">
        <f t="shared" si="0"/>
        <v>NO</v>
      </c>
      <c r="L13" s="3" t="str">
        <f t="shared" si="1"/>
        <v>NO</v>
      </c>
      <c r="M13" s="3" t="str">
        <f t="shared" si="2"/>
        <v>NO</v>
      </c>
      <c r="Q13" s="3" t="str">
        <f t="shared" si="6"/>
        <v>NO</v>
      </c>
      <c r="R13" s="3" t="str">
        <f t="shared" si="4"/>
        <v>NO</v>
      </c>
      <c r="S13" s="3" t="str">
        <f t="shared" si="7"/>
        <v>NO</v>
      </c>
    </row>
    <row r="14" spans="1:19" x14ac:dyDescent="0.2">
      <c r="A14" s="3">
        <v>13</v>
      </c>
      <c r="K14" s="3" t="str">
        <f t="shared" si="0"/>
        <v>NO</v>
      </c>
      <c r="L14" s="3" t="str">
        <f t="shared" si="1"/>
        <v>NO</v>
      </c>
      <c r="M14" s="3" t="str">
        <f t="shared" si="2"/>
        <v>NO</v>
      </c>
      <c r="Q14" s="3" t="str">
        <f t="shared" si="6"/>
        <v>NO</v>
      </c>
      <c r="R14" s="3" t="str">
        <f t="shared" si="4"/>
        <v>NO</v>
      </c>
      <c r="S14" s="3" t="str">
        <f t="shared" si="7"/>
        <v>NO</v>
      </c>
    </row>
    <row r="15" spans="1:19" x14ac:dyDescent="0.2">
      <c r="A15" s="3">
        <v>14</v>
      </c>
      <c r="K15" s="3" t="str">
        <f t="shared" si="0"/>
        <v>NO</v>
      </c>
      <c r="L15" s="3" t="str">
        <f t="shared" si="1"/>
        <v>NO</v>
      </c>
      <c r="M15" s="3" t="str">
        <f t="shared" si="2"/>
        <v>NO</v>
      </c>
      <c r="Q15" s="3" t="str">
        <f t="shared" si="6"/>
        <v>NO</v>
      </c>
      <c r="R15" s="3" t="str">
        <f t="shared" si="4"/>
        <v>NO</v>
      </c>
      <c r="S15" s="3" t="str">
        <f t="shared" si="7"/>
        <v>NO</v>
      </c>
    </row>
    <row r="16" spans="1:19" x14ac:dyDescent="0.2">
      <c r="A16" s="3">
        <v>15</v>
      </c>
      <c r="K16" s="3" t="str">
        <f t="shared" si="0"/>
        <v>NO</v>
      </c>
      <c r="L16" s="3" t="str">
        <f t="shared" si="1"/>
        <v>NO</v>
      </c>
      <c r="M16" s="3" t="str">
        <f t="shared" si="2"/>
        <v>NO</v>
      </c>
      <c r="Q16" s="3" t="str">
        <f t="shared" si="6"/>
        <v>NO</v>
      </c>
      <c r="R16" s="3" t="str">
        <f t="shared" si="4"/>
        <v>NO</v>
      </c>
      <c r="S16" s="3" t="str">
        <f t="shared" si="7"/>
        <v>NO</v>
      </c>
    </row>
    <row r="17" spans="1:19" x14ac:dyDescent="0.2">
      <c r="A17" s="3">
        <v>16</v>
      </c>
      <c r="K17" s="3" t="str">
        <f t="shared" si="0"/>
        <v>NO</v>
      </c>
      <c r="L17" s="3" t="str">
        <f t="shared" si="1"/>
        <v>NO</v>
      </c>
      <c r="M17" s="3" t="str">
        <f t="shared" si="2"/>
        <v>NO</v>
      </c>
      <c r="Q17" s="3" t="str">
        <f t="shared" si="6"/>
        <v>NO</v>
      </c>
      <c r="R17" s="3" t="str">
        <f t="shared" si="4"/>
        <v>NO</v>
      </c>
      <c r="S17" s="3" t="str">
        <f t="shared" si="7"/>
        <v>NO</v>
      </c>
    </row>
    <row r="18" spans="1:19" x14ac:dyDescent="0.2">
      <c r="A18" s="3">
        <v>17</v>
      </c>
      <c r="K18" s="3" t="str">
        <f t="shared" si="0"/>
        <v>NO</v>
      </c>
      <c r="L18" s="3" t="str">
        <f t="shared" si="1"/>
        <v>NO</v>
      </c>
      <c r="M18" s="3" t="str">
        <f t="shared" si="2"/>
        <v>NO</v>
      </c>
      <c r="Q18" s="3" t="str">
        <f t="shared" si="6"/>
        <v>NO</v>
      </c>
      <c r="R18" s="3" t="str">
        <f t="shared" si="4"/>
        <v>NO</v>
      </c>
      <c r="S18" s="3" t="str">
        <f t="shared" si="7"/>
        <v>NO</v>
      </c>
    </row>
    <row r="19" spans="1:19" x14ac:dyDescent="0.2">
      <c r="A19" s="3">
        <v>18</v>
      </c>
      <c r="K19" s="3" t="str">
        <f t="shared" si="0"/>
        <v>NO</v>
      </c>
      <c r="L19" s="3" t="str">
        <f t="shared" si="1"/>
        <v>NO</v>
      </c>
      <c r="M19" s="3" t="str">
        <f t="shared" si="2"/>
        <v>NO</v>
      </c>
      <c r="Q19" s="3" t="str">
        <f t="shared" si="6"/>
        <v>NO</v>
      </c>
      <c r="R19" s="3" t="str">
        <f t="shared" si="4"/>
        <v>NO</v>
      </c>
      <c r="S19" s="3" t="str">
        <f t="shared" ref="S19:S20" si="8">IF(C20&gt;49,"YES", "NO")</f>
        <v>NO</v>
      </c>
    </row>
    <row r="20" spans="1:19" x14ac:dyDescent="0.2">
      <c r="A20" s="3">
        <v>19</v>
      </c>
      <c r="K20" s="3" t="str">
        <f t="shared" si="0"/>
        <v>NO</v>
      </c>
      <c r="L20" s="3" t="str">
        <f t="shared" si="1"/>
        <v>NO</v>
      </c>
      <c r="M20" s="3" t="str">
        <f t="shared" si="2"/>
        <v>NO</v>
      </c>
      <c r="Q20" s="3" t="str">
        <f t="shared" si="6"/>
        <v>NO</v>
      </c>
      <c r="R20" s="3" t="str">
        <f t="shared" si="4"/>
        <v>NO</v>
      </c>
      <c r="S20" s="3" t="str">
        <f t="shared" si="8"/>
        <v>NO</v>
      </c>
    </row>
    <row r="21" spans="1:19" x14ac:dyDescent="0.2">
      <c r="A21" s="3">
        <v>20</v>
      </c>
      <c r="K21" s="3" t="str">
        <f t="shared" si="0"/>
        <v>NO</v>
      </c>
      <c r="L21" s="3" t="str">
        <f t="shared" si="1"/>
        <v>NO</v>
      </c>
      <c r="M21" s="3" t="str">
        <f t="shared" si="2"/>
        <v>NO</v>
      </c>
      <c r="Q21" s="3" t="str">
        <f t="shared" si="6"/>
        <v>NO</v>
      </c>
      <c r="R21" s="3" t="str">
        <f t="shared" ref="R21:R52" si="9">IF(AND(C21 &gt; 49, Q21="yes"), "YES", "NO")</f>
        <v>NO</v>
      </c>
      <c r="S21" s="3" t="str">
        <f t="shared" ref="S21:S52" si="10">IF(C21&gt;49,"YES", "NO")</f>
        <v>NO</v>
      </c>
    </row>
    <row r="22" spans="1:19" x14ac:dyDescent="0.2">
      <c r="A22" s="3">
        <v>21</v>
      </c>
      <c r="K22" s="3" t="str">
        <f t="shared" ref="K22:K53" si="11">IF(OR(G21="caecum",G21="terminal ileum", G21="neo-terminal ileum"), "YES", "NO")</f>
        <v>NO</v>
      </c>
      <c r="L22" s="3" t="str">
        <f t="shared" ref="L22:L53" si="12">IF(OR(G21="terminal ileum", G21="neo-terminal ileum"), "YES", "NO")</f>
        <v>NO</v>
      </c>
      <c r="M22" s="3" t="str">
        <f t="shared" ref="M22:M53" si="13">IF(OR(J21="adrenaline", J21="Argon beam",  J21="Clipping",  J21="Coagulation",  J21="endo-loop"), "YES", "NO")</f>
        <v>NO</v>
      </c>
      <c r="Q22" s="3" t="str">
        <f t="shared" si="6"/>
        <v>NO</v>
      </c>
      <c r="R22" s="3" t="str">
        <f t="shared" si="9"/>
        <v>NO</v>
      </c>
      <c r="S22" s="3" t="str">
        <f t="shared" si="10"/>
        <v>NO</v>
      </c>
    </row>
    <row r="23" spans="1:19" x14ac:dyDescent="0.2">
      <c r="A23" s="3">
        <v>22</v>
      </c>
      <c r="K23" s="3" t="str">
        <f t="shared" si="11"/>
        <v>NO</v>
      </c>
      <c r="L23" s="3" t="str">
        <f t="shared" si="12"/>
        <v>NO</v>
      </c>
      <c r="M23" s="3" t="str">
        <f t="shared" si="13"/>
        <v>NO</v>
      </c>
      <c r="Q23" s="3" t="str">
        <f t="shared" si="6"/>
        <v>NO</v>
      </c>
      <c r="R23" s="3" t="str">
        <f t="shared" si="9"/>
        <v>NO</v>
      </c>
      <c r="S23" s="3" t="str">
        <f t="shared" si="10"/>
        <v>NO</v>
      </c>
    </row>
    <row r="24" spans="1:19" x14ac:dyDescent="0.2">
      <c r="A24" s="3">
        <v>23</v>
      </c>
      <c r="K24" s="3" t="str">
        <f t="shared" si="11"/>
        <v>NO</v>
      </c>
      <c r="L24" s="3" t="str">
        <f t="shared" si="12"/>
        <v>NO</v>
      </c>
      <c r="M24" s="3" t="str">
        <f t="shared" si="13"/>
        <v>NO</v>
      </c>
      <c r="Q24" s="3" t="str">
        <f t="shared" si="6"/>
        <v>NO</v>
      </c>
      <c r="R24" s="3" t="str">
        <f t="shared" si="9"/>
        <v>NO</v>
      </c>
      <c r="S24" s="3" t="str">
        <f t="shared" si="10"/>
        <v>NO</v>
      </c>
    </row>
    <row r="25" spans="1:19" x14ac:dyDescent="0.2">
      <c r="A25" s="3">
        <v>24</v>
      </c>
      <c r="K25" s="3" t="str">
        <f t="shared" si="11"/>
        <v>NO</v>
      </c>
      <c r="L25" s="3" t="str">
        <f t="shared" si="12"/>
        <v>NO</v>
      </c>
      <c r="M25" s="3" t="str">
        <f t="shared" si="13"/>
        <v>NO</v>
      </c>
      <c r="Q25" s="3" t="str">
        <f t="shared" si="6"/>
        <v>NO</v>
      </c>
      <c r="R25" s="3" t="str">
        <f t="shared" si="9"/>
        <v>NO</v>
      </c>
      <c r="S25" s="3" t="str">
        <f t="shared" si="10"/>
        <v>NO</v>
      </c>
    </row>
    <row r="26" spans="1:19" x14ac:dyDescent="0.2">
      <c r="A26" s="3">
        <v>25</v>
      </c>
      <c r="K26" s="3" t="str">
        <f t="shared" si="11"/>
        <v>NO</v>
      </c>
      <c r="L26" s="3" t="str">
        <f t="shared" si="12"/>
        <v>NO</v>
      </c>
      <c r="M26" s="3" t="str">
        <f t="shared" si="13"/>
        <v>NO</v>
      </c>
      <c r="Q26" s="3" t="str">
        <f t="shared" si="6"/>
        <v>NO</v>
      </c>
      <c r="R26" s="3" t="str">
        <f t="shared" si="9"/>
        <v>NO</v>
      </c>
      <c r="S26" s="3" t="str">
        <f t="shared" si="10"/>
        <v>NO</v>
      </c>
    </row>
    <row r="27" spans="1:19" x14ac:dyDescent="0.2">
      <c r="A27" s="3">
        <v>26</v>
      </c>
      <c r="K27" s="3" t="str">
        <f t="shared" si="11"/>
        <v>NO</v>
      </c>
      <c r="L27" s="3" t="str">
        <f t="shared" si="12"/>
        <v>NO</v>
      </c>
      <c r="M27" s="3" t="str">
        <f t="shared" si="13"/>
        <v>NO</v>
      </c>
      <c r="Q27" s="3" t="str">
        <f t="shared" si="6"/>
        <v>NO</v>
      </c>
      <c r="R27" s="3" t="str">
        <f t="shared" si="9"/>
        <v>NO</v>
      </c>
      <c r="S27" s="3" t="str">
        <f t="shared" si="10"/>
        <v>NO</v>
      </c>
    </row>
    <row r="28" spans="1:19" x14ac:dyDescent="0.2">
      <c r="A28" s="3">
        <v>27</v>
      </c>
      <c r="K28" s="3" t="str">
        <f t="shared" si="11"/>
        <v>NO</v>
      </c>
      <c r="L28" s="3" t="str">
        <f t="shared" si="12"/>
        <v>NO</v>
      </c>
      <c r="M28" s="3" t="str">
        <f t="shared" si="13"/>
        <v>NO</v>
      </c>
      <c r="Q28" s="3" t="str">
        <f t="shared" si="6"/>
        <v>NO</v>
      </c>
      <c r="R28" s="3" t="str">
        <f t="shared" si="9"/>
        <v>NO</v>
      </c>
      <c r="S28" s="3" t="str">
        <f t="shared" si="10"/>
        <v>NO</v>
      </c>
    </row>
    <row r="29" spans="1:19" x14ac:dyDescent="0.2">
      <c r="A29" s="3">
        <v>28</v>
      </c>
      <c r="K29" s="3" t="str">
        <f t="shared" si="11"/>
        <v>NO</v>
      </c>
      <c r="L29" s="3" t="str">
        <f t="shared" si="12"/>
        <v>NO</v>
      </c>
      <c r="M29" s="3" t="str">
        <f t="shared" si="13"/>
        <v>NO</v>
      </c>
      <c r="Q29" s="3" t="str">
        <f t="shared" si="6"/>
        <v>NO</v>
      </c>
      <c r="R29" s="3" t="str">
        <f t="shared" si="9"/>
        <v>NO</v>
      </c>
      <c r="S29" s="3" t="str">
        <f t="shared" si="10"/>
        <v>NO</v>
      </c>
    </row>
    <row r="30" spans="1:19" x14ac:dyDescent="0.2">
      <c r="A30" s="3">
        <v>29</v>
      </c>
      <c r="K30" s="3" t="str">
        <f t="shared" si="11"/>
        <v>NO</v>
      </c>
      <c r="L30" s="3" t="str">
        <f t="shared" si="12"/>
        <v>NO</v>
      </c>
      <c r="M30" s="3" t="str">
        <f t="shared" si="13"/>
        <v>NO</v>
      </c>
      <c r="Q30" s="3" t="str">
        <f t="shared" si="6"/>
        <v>NO</v>
      </c>
      <c r="R30" s="3" t="str">
        <f t="shared" si="9"/>
        <v>NO</v>
      </c>
      <c r="S30" s="3" t="str">
        <f t="shared" si="10"/>
        <v>NO</v>
      </c>
    </row>
    <row r="31" spans="1:19" x14ac:dyDescent="0.2">
      <c r="A31" s="3">
        <v>30</v>
      </c>
      <c r="K31" s="3" t="str">
        <f t="shared" si="11"/>
        <v>NO</v>
      </c>
      <c r="L31" s="3" t="str">
        <f t="shared" si="12"/>
        <v>NO</v>
      </c>
      <c r="M31" s="3" t="str">
        <f t="shared" si="13"/>
        <v>NO</v>
      </c>
      <c r="Q31" s="3" t="str">
        <f t="shared" si="6"/>
        <v>NO</v>
      </c>
      <c r="R31" s="3" t="str">
        <f t="shared" si="9"/>
        <v>NO</v>
      </c>
      <c r="S31" s="3" t="str">
        <f t="shared" si="10"/>
        <v>NO</v>
      </c>
    </row>
    <row r="32" spans="1:19" x14ac:dyDescent="0.2">
      <c r="A32" s="3">
        <v>31</v>
      </c>
      <c r="K32" s="3" t="str">
        <f t="shared" si="11"/>
        <v>NO</v>
      </c>
      <c r="L32" s="3" t="str">
        <f t="shared" si="12"/>
        <v>NO</v>
      </c>
      <c r="M32" s="3" t="str">
        <f t="shared" si="13"/>
        <v>NO</v>
      </c>
      <c r="Q32" s="3" t="str">
        <f t="shared" si="6"/>
        <v>NO</v>
      </c>
      <c r="R32" s="3" t="str">
        <f t="shared" si="9"/>
        <v>NO</v>
      </c>
      <c r="S32" s="3" t="str">
        <f t="shared" si="10"/>
        <v>NO</v>
      </c>
    </row>
    <row r="33" spans="1:19" x14ac:dyDescent="0.2">
      <c r="A33" s="3">
        <v>32</v>
      </c>
      <c r="K33" s="3" t="str">
        <f t="shared" si="11"/>
        <v>NO</v>
      </c>
      <c r="L33" s="3" t="str">
        <f t="shared" si="12"/>
        <v>NO</v>
      </c>
      <c r="M33" s="3" t="str">
        <f t="shared" si="13"/>
        <v>NO</v>
      </c>
      <c r="Q33" s="3" t="str">
        <f t="shared" si="6"/>
        <v>NO</v>
      </c>
      <c r="R33" s="3" t="str">
        <f t="shared" si="9"/>
        <v>NO</v>
      </c>
      <c r="S33" s="3" t="str">
        <f t="shared" si="10"/>
        <v>NO</v>
      </c>
    </row>
    <row r="34" spans="1:19" x14ac:dyDescent="0.2">
      <c r="A34" s="3">
        <v>33</v>
      </c>
      <c r="K34" s="3" t="str">
        <f t="shared" si="11"/>
        <v>NO</v>
      </c>
      <c r="L34" s="3" t="str">
        <f t="shared" si="12"/>
        <v>NO</v>
      </c>
      <c r="M34" s="3" t="str">
        <f t="shared" si="13"/>
        <v>NO</v>
      </c>
      <c r="Q34" s="3" t="str">
        <f t="shared" si="6"/>
        <v>NO</v>
      </c>
      <c r="R34" s="3" t="str">
        <f t="shared" si="9"/>
        <v>NO</v>
      </c>
      <c r="S34" s="3" t="str">
        <f t="shared" si="10"/>
        <v>NO</v>
      </c>
    </row>
    <row r="35" spans="1:19" x14ac:dyDescent="0.2">
      <c r="A35" s="3">
        <v>34</v>
      </c>
      <c r="K35" s="3" t="str">
        <f t="shared" si="11"/>
        <v>NO</v>
      </c>
      <c r="L35" s="3" t="str">
        <f t="shared" si="12"/>
        <v>NO</v>
      </c>
      <c r="M35" s="3" t="str">
        <f t="shared" si="13"/>
        <v>NO</v>
      </c>
      <c r="Q35" s="3" t="str">
        <f t="shared" si="6"/>
        <v>NO</v>
      </c>
      <c r="R35" s="3" t="str">
        <f t="shared" si="9"/>
        <v>NO</v>
      </c>
      <c r="S35" s="3" t="str">
        <f t="shared" si="10"/>
        <v>NO</v>
      </c>
    </row>
    <row r="36" spans="1:19" x14ac:dyDescent="0.2">
      <c r="A36" s="3">
        <v>35</v>
      </c>
      <c r="K36" s="3" t="str">
        <f t="shared" si="11"/>
        <v>NO</v>
      </c>
      <c r="L36" s="3" t="str">
        <f t="shared" si="12"/>
        <v>NO</v>
      </c>
      <c r="M36" s="3" t="str">
        <f t="shared" si="13"/>
        <v>NO</v>
      </c>
      <c r="Q36" s="3" t="str">
        <f t="shared" si="6"/>
        <v>NO</v>
      </c>
      <c r="R36" s="3" t="str">
        <f t="shared" si="9"/>
        <v>NO</v>
      </c>
      <c r="S36" s="3" t="str">
        <f t="shared" si="10"/>
        <v>NO</v>
      </c>
    </row>
    <row r="37" spans="1:19" x14ac:dyDescent="0.2">
      <c r="A37" s="3">
        <v>36</v>
      </c>
      <c r="K37" s="3" t="str">
        <f t="shared" si="11"/>
        <v>NO</v>
      </c>
      <c r="L37" s="3" t="str">
        <f t="shared" si="12"/>
        <v>NO</v>
      </c>
      <c r="M37" s="3" t="str">
        <f t="shared" si="13"/>
        <v>NO</v>
      </c>
      <c r="Q37" s="3" t="str">
        <f t="shared" si="6"/>
        <v>NO</v>
      </c>
      <c r="R37" s="3" t="str">
        <f t="shared" si="9"/>
        <v>NO</v>
      </c>
      <c r="S37" s="3" t="str">
        <f t="shared" si="10"/>
        <v>NO</v>
      </c>
    </row>
    <row r="38" spans="1:19" x14ac:dyDescent="0.2">
      <c r="A38" s="3">
        <v>37</v>
      </c>
      <c r="K38" s="3" t="str">
        <f t="shared" si="11"/>
        <v>NO</v>
      </c>
      <c r="L38" s="3" t="str">
        <f t="shared" si="12"/>
        <v>NO</v>
      </c>
      <c r="M38" s="3" t="str">
        <f t="shared" si="13"/>
        <v>NO</v>
      </c>
      <c r="Q38" s="3" t="str">
        <f t="shared" si="6"/>
        <v>NO</v>
      </c>
      <c r="R38" s="3" t="str">
        <f t="shared" si="9"/>
        <v>NO</v>
      </c>
      <c r="S38" s="3" t="str">
        <f t="shared" si="10"/>
        <v>NO</v>
      </c>
    </row>
    <row r="39" spans="1:19" x14ac:dyDescent="0.2">
      <c r="A39" s="3">
        <v>38</v>
      </c>
      <c r="K39" s="3" t="str">
        <f t="shared" si="11"/>
        <v>NO</v>
      </c>
      <c r="L39" s="3" t="str">
        <f t="shared" si="12"/>
        <v>NO</v>
      </c>
      <c r="M39" s="3" t="str">
        <f t="shared" si="13"/>
        <v>NO</v>
      </c>
      <c r="Q39" s="3" t="str">
        <f t="shared" si="6"/>
        <v>NO</v>
      </c>
      <c r="R39" s="3" t="str">
        <f t="shared" si="9"/>
        <v>NO</v>
      </c>
      <c r="S39" s="3" t="str">
        <f t="shared" si="10"/>
        <v>NO</v>
      </c>
    </row>
    <row r="40" spans="1:19" x14ac:dyDescent="0.2">
      <c r="A40" s="3">
        <v>39</v>
      </c>
      <c r="K40" s="3" t="str">
        <f t="shared" si="11"/>
        <v>NO</v>
      </c>
      <c r="L40" s="3" t="str">
        <f t="shared" si="12"/>
        <v>NO</v>
      </c>
      <c r="M40" s="3" t="str">
        <f t="shared" si="13"/>
        <v>NO</v>
      </c>
      <c r="Q40" s="3" t="str">
        <f t="shared" si="6"/>
        <v>NO</v>
      </c>
      <c r="R40" s="3" t="str">
        <f t="shared" si="9"/>
        <v>NO</v>
      </c>
      <c r="S40" s="3" t="str">
        <f t="shared" si="10"/>
        <v>NO</v>
      </c>
    </row>
    <row r="41" spans="1:19" x14ac:dyDescent="0.2">
      <c r="A41" s="3">
        <v>40</v>
      </c>
      <c r="K41" s="3" t="str">
        <f t="shared" si="11"/>
        <v>NO</v>
      </c>
      <c r="L41" s="3" t="str">
        <f t="shared" si="12"/>
        <v>NO</v>
      </c>
      <c r="M41" s="3" t="str">
        <f t="shared" si="13"/>
        <v>NO</v>
      </c>
      <c r="Q41" s="3" t="str">
        <f t="shared" si="6"/>
        <v>NO</v>
      </c>
      <c r="R41" s="3" t="str">
        <f t="shared" si="9"/>
        <v>NO</v>
      </c>
      <c r="S41" s="3" t="str">
        <f t="shared" si="10"/>
        <v>NO</v>
      </c>
    </row>
    <row r="42" spans="1:19" x14ac:dyDescent="0.2">
      <c r="A42" s="3">
        <v>41</v>
      </c>
      <c r="K42" s="3" t="str">
        <f t="shared" si="11"/>
        <v>NO</v>
      </c>
      <c r="L42" s="3" t="str">
        <f t="shared" si="12"/>
        <v>NO</v>
      </c>
      <c r="M42" s="3" t="str">
        <f t="shared" si="13"/>
        <v>NO</v>
      </c>
      <c r="Q42" s="3" t="str">
        <f t="shared" si="6"/>
        <v>NO</v>
      </c>
      <c r="R42" s="3" t="str">
        <f t="shared" si="9"/>
        <v>NO</v>
      </c>
      <c r="S42" s="3" t="str">
        <f t="shared" si="10"/>
        <v>NO</v>
      </c>
    </row>
    <row r="43" spans="1:19" x14ac:dyDescent="0.2">
      <c r="A43" s="3">
        <v>42</v>
      </c>
      <c r="K43" s="3" t="str">
        <f t="shared" si="11"/>
        <v>NO</v>
      </c>
      <c r="L43" s="3" t="str">
        <f t="shared" si="12"/>
        <v>NO</v>
      </c>
      <c r="M43" s="3" t="str">
        <f t="shared" si="13"/>
        <v>NO</v>
      </c>
      <c r="Q43" s="3" t="str">
        <f t="shared" si="6"/>
        <v>NO</v>
      </c>
      <c r="R43" s="3" t="str">
        <f t="shared" si="9"/>
        <v>NO</v>
      </c>
      <c r="S43" s="3" t="str">
        <f t="shared" si="10"/>
        <v>NO</v>
      </c>
    </row>
    <row r="44" spans="1:19" x14ac:dyDescent="0.2">
      <c r="A44" s="3">
        <v>43</v>
      </c>
      <c r="K44" s="3" t="str">
        <f t="shared" si="11"/>
        <v>NO</v>
      </c>
      <c r="L44" s="3" t="str">
        <f t="shared" si="12"/>
        <v>NO</v>
      </c>
      <c r="M44" s="3" t="str">
        <f t="shared" si="13"/>
        <v>NO</v>
      </c>
      <c r="Q44" s="3" t="str">
        <f t="shared" si="6"/>
        <v>NO</v>
      </c>
      <c r="R44" s="3" t="str">
        <f t="shared" si="9"/>
        <v>NO</v>
      </c>
      <c r="S44" s="3" t="str">
        <f t="shared" si="10"/>
        <v>NO</v>
      </c>
    </row>
    <row r="45" spans="1:19" x14ac:dyDescent="0.2">
      <c r="A45" s="3">
        <v>44</v>
      </c>
      <c r="K45" s="3" t="str">
        <f t="shared" si="11"/>
        <v>NO</v>
      </c>
      <c r="L45" s="3" t="str">
        <f t="shared" si="12"/>
        <v>NO</v>
      </c>
      <c r="M45" s="3" t="str">
        <f t="shared" si="13"/>
        <v>NO</v>
      </c>
      <c r="Q45" s="3" t="str">
        <f t="shared" si="6"/>
        <v>NO</v>
      </c>
      <c r="R45" s="3" t="str">
        <f t="shared" si="9"/>
        <v>NO</v>
      </c>
      <c r="S45" s="3" t="str">
        <f t="shared" si="10"/>
        <v>NO</v>
      </c>
    </row>
    <row r="46" spans="1:19" x14ac:dyDescent="0.2">
      <c r="A46" s="3">
        <v>45</v>
      </c>
      <c r="K46" s="3" t="str">
        <f t="shared" si="11"/>
        <v>NO</v>
      </c>
      <c r="L46" s="3" t="str">
        <f t="shared" si="12"/>
        <v>NO</v>
      </c>
      <c r="M46" s="3" t="str">
        <f t="shared" si="13"/>
        <v>NO</v>
      </c>
      <c r="Q46" s="3" t="str">
        <f t="shared" si="6"/>
        <v>NO</v>
      </c>
      <c r="R46" s="3" t="str">
        <f t="shared" si="9"/>
        <v>NO</v>
      </c>
      <c r="S46" s="3" t="str">
        <f t="shared" si="10"/>
        <v>NO</v>
      </c>
    </row>
    <row r="47" spans="1:19" x14ac:dyDescent="0.2">
      <c r="A47" s="3">
        <v>46</v>
      </c>
      <c r="K47" s="3" t="str">
        <f t="shared" si="11"/>
        <v>NO</v>
      </c>
      <c r="L47" s="3" t="str">
        <f t="shared" si="12"/>
        <v>NO</v>
      </c>
      <c r="M47" s="3" t="str">
        <f t="shared" si="13"/>
        <v>NO</v>
      </c>
      <c r="Q47" s="3" t="str">
        <f t="shared" si="6"/>
        <v>NO</v>
      </c>
      <c r="R47" s="3" t="str">
        <f t="shared" si="9"/>
        <v>NO</v>
      </c>
      <c r="S47" s="3" t="str">
        <f t="shared" si="10"/>
        <v>NO</v>
      </c>
    </row>
    <row r="48" spans="1:19" x14ac:dyDescent="0.2">
      <c r="A48" s="3">
        <v>47</v>
      </c>
      <c r="K48" s="3" t="str">
        <f t="shared" si="11"/>
        <v>NO</v>
      </c>
      <c r="L48" s="3" t="str">
        <f t="shared" si="12"/>
        <v>NO</v>
      </c>
      <c r="M48" s="3" t="str">
        <f t="shared" si="13"/>
        <v>NO</v>
      </c>
      <c r="Q48" s="3" t="str">
        <f t="shared" si="6"/>
        <v>NO</v>
      </c>
      <c r="R48" s="3" t="str">
        <f t="shared" si="9"/>
        <v>NO</v>
      </c>
      <c r="S48" s="3" t="str">
        <f t="shared" si="10"/>
        <v>NO</v>
      </c>
    </row>
    <row r="49" spans="1:19" x14ac:dyDescent="0.2">
      <c r="A49" s="3">
        <v>48</v>
      </c>
      <c r="K49" s="3" t="str">
        <f t="shared" si="11"/>
        <v>NO</v>
      </c>
      <c r="L49" s="3" t="str">
        <f t="shared" si="12"/>
        <v>NO</v>
      </c>
      <c r="M49" s="3" t="str">
        <f t="shared" si="13"/>
        <v>NO</v>
      </c>
      <c r="Q49" s="3" t="str">
        <f t="shared" si="6"/>
        <v>NO</v>
      </c>
      <c r="R49" s="3" t="str">
        <f t="shared" si="9"/>
        <v>NO</v>
      </c>
      <c r="S49" s="3" t="str">
        <f t="shared" si="10"/>
        <v>NO</v>
      </c>
    </row>
    <row r="50" spans="1:19" x14ac:dyDescent="0.2">
      <c r="A50" s="3">
        <v>49</v>
      </c>
      <c r="K50" s="3" t="str">
        <f t="shared" si="11"/>
        <v>NO</v>
      </c>
      <c r="L50" s="3" t="str">
        <f t="shared" si="12"/>
        <v>NO</v>
      </c>
      <c r="M50" s="3" t="str">
        <f t="shared" si="13"/>
        <v>NO</v>
      </c>
      <c r="Q50" s="3" t="str">
        <f t="shared" si="6"/>
        <v>NO</v>
      </c>
      <c r="R50" s="3" t="str">
        <f t="shared" si="9"/>
        <v>NO</v>
      </c>
      <c r="S50" s="3" t="str">
        <f t="shared" si="10"/>
        <v>NO</v>
      </c>
    </row>
    <row r="51" spans="1:19" x14ac:dyDescent="0.2">
      <c r="A51" s="3">
        <v>50</v>
      </c>
      <c r="K51" s="3" t="str">
        <f t="shared" si="11"/>
        <v>NO</v>
      </c>
      <c r="L51" s="3" t="str">
        <f t="shared" si="12"/>
        <v>NO</v>
      </c>
      <c r="M51" s="3" t="str">
        <f t="shared" si="13"/>
        <v>NO</v>
      </c>
      <c r="Q51" s="3" t="str">
        <f t="shared" si="6"/>
        <v>NO</v>
      </c>
      <c r="R51" s="3" t="str">
        <f t="shared" si="9"/>
        <v>NO</v>
      </c>
      <c r="S51" s="3" t="str">
        <f t="shared" si="10"/>
        <v>NO</v>
      </c>
    </row>
    <row r="52" spans="1:19" x14ac:dyDescent="0.2">
      <c r="A52" s="3">
        <v>51</v>
      </c>
      <c r="K52" s="3" t="str">
        <f t="shared" si="11"/>
        <v>NO</v>
      </c>
      <c r="L52" s="3" t="str">
        <f t="shared" si="12"/>
        <v>NO</v>
      </c>
      <c r="M52" s="3" t="str">
        <f t="shared" si="13"/>
        <v>NO</v>
      </c>
      <c r="Q52" s="3" t="str">
        <f t="shared" si="6"/>
        <v>NO</v>
      </c>
      <c r="R52" s="3" t="str">
        <f t="shared" si="9"/>
        <v>NO</v>
      </c>
      <c r="S52" s="3" t="str">
        <f t="shared" si="10"/>
        <v>NO</v>
      </c>
    </row>
    <row r="53" spans="1:19" x14ac:dyDescent="0.2">
      <c r="A53" s="3">
        <v>52</v>
      </c>
      <c r="K53" s="3" t="str">
        <f t="shared" si="11"/>
        <v>NO</v>
      </c>
      <c r="L53" s="3" t="str">
        <f t="shared" si="12"/>
        <v>NO</v>
      </c>
      <c r="M53" s="3" t="str">
        <f t="shared" si="13"/>
        <v>NO</v>
      </c>
      <c r="Q53" s="3" t="str">
        <f t="shared" si="6"/>
        <v>NO</v>
      </c>
      <c r="R53" s="3" t="str">
        <f t="shared" ref="R53:R84" si="14">IF(AND(C53 &gt; 49, Q53="yes"), "YES", "NO")</f>
        <v>NO</v>
      </c>
      <c r="S53" s="3" t="str">
        <f t="shared" ref="S53:S84" si="15">IF(C53&gt;49,"YES", "NO")</f>
        <v>NO</v>
      </c>
    </row>
    <row r="54" spans="1:19" x14ac:dyDescent="0.2">
      <c r="A54" s="3">
        <v>53</v>
      </c>
      <c r="K54" s="3" t="str">
        <f t="shared" ref="K54:K85" si="16">IF(OR(G53="caecum",G53="terminal ileum", G53="neo-terminal ileum"), "YES", "NO")</f>
        <v>NO</v>
      </c>
      <c r="L54" s="3" t="str">
        <f t="shared" ref="L54:L85" si="17">IF(OR(G53="terminal ileum", G53="neo-terminal ileum"), "YES", "NO")</f>
        <v>NO</v>
      </c>
      <c r="M54" s="3" t="str">
        <f t="shared" ref="M54:M85" si="18">IF(OR(J53="adrenaline", J53="Argon beam",  J53="Clipping",  J53="Coagulation",  J53="endo-loop"), "YES", "NO")</f>
        <v>NO</v>
      </c>
      <c r="Q54" s="3" t="str">
        <f t="shared" si="6"/>
        <v>NO</v>
      </c>
      <c r="R54" s="3" t="str">
        <f t="shared" si="14"/>
        <v>NO</v>
      </c>
      <c r="S54" s="3" t="str">
        <f t="shared" si="15"/>
        <v>NO</v>
      </c>
    </row>
    <row r="55" spans="1:19" x14ac:dyDescent="0.2">
      <c r="A55" s="3">
        <v>54</v>
      </c>
      <c r="K55" s="3" t="str">
        <f t="shared" si="16"/>
        <v>NO</v>
      </c>
      <c r="L55" s="3" t="str">
        <f t="shared" si="17"/>
        <v>NO</v>
      </c>
      <c r="M55" s="3" t="str">
        <f t="shared" si="18"/>
        <v>NO</v>
      </c>
      <c r="Q55" s="3" t="str">
        <f t="shared" si="6"/>
        <v>NO</v>
      </c>
      <c r="R55" s="3" t="str">
        <f t="shared" si="14"/>
        <v>NO</v>
      </c>
      <c r="S55" s="3" t="str">
        <f t="shared" si="15"/>
        <v>NO</v>
      </c>
    </row>
    <row r="56" spans="1:19" x14ac:dyDescent="0.2">
      <c r="A56" s="3">
        <v>55</v>
      </c>
      <c r="K56" s="3" t="str">
        <f t="shared" si="16"/>
        <v>NO</v>
      </c>
      <c r="L56" s="3" t="str">
        <f t="shared" si="17"/>
        <v>NO</v>
      </c>
      <c r="M56" s="3" t="str">
        <f t="shared" si="18"/>
        <v>NO</v>
      </c>
      <c r="Q56" s="3" t="str">
        <f t="shared" si="6"/>
        <v>NO</v>
      </c>
      <c r="R56" s="3" t="str">
        <f t="shared" si="14"/>
        <v>NO</v>
      </c>
      <c r="S56" s="3" t="str">
        <f t="shared" si="15"/>
        <v>NO</v>
      </c>
    </row>
    <row r="57" spans="1:19" x14ac:dyDescent="0.2">
      <c r="A57" s="3">
        <v>56</v>
      </c>
      <c r="K57" s="3" t="str">
        <f t="shared" si="16"/>
        <v>NO</v>
      </c>
      <c r="L57" s="3" t="str">
        <f t="shared" si="17"/>
        <v>NO</v>
      </c>
      <c r="M57" s="3" t="str">
        <f t="shared" si="18"/>
        <v>NO</v>
      </c>
      <c r="Q57" s="3" t="str">
        <f t="shared" si="6"/>
        <v>NO</v>
      </c>
      <c r="R57" s="3" t="str">
        <f t="shared" si="14"/>
        <v>NO</v>
      </c>
      <c r="S57" s="3" t="str">
        <f t="shared" si="15"/>
        <v>NO</v>
      </c>
    </row>
    <row r="58" spans="1:19" x14ac:dyDescent="0.2">
      <c r="A58" s="3">
        <v>57</v>
      </c>
      <c r="K58" s="3" t="str">
        <f t="shared" si="16"/>
        <v>NO</v>
      </c>
      <c r="L58" s="3" t="str">
        <f t="shared" si="17"/>
        <v>NO</v>
      </c>
      <c r="M58" s="3" t="str">
        <f t="shared" si="18"/>
        <v>NO</v>
      </c>
      <c r="Q58" s="3" t="str">
        <f t="shared" si="6"/>
        <v>NO</v>
      </c>
      <c r="R58" s="3" t="str">
        <f t="shared" si="14"/>
        <v>NO</v>
      </c>
      <c r="S58" s="3" t="str">
        <f t="shared" si="15"/>
        <v>NO</v>
      </c>
    </row>
    <row r="59" spans="1:19" x14ac:dyDescent="0.2">
      <c r="A59" s="3">
        <v>58</v>
      </c>
      <c r="K59" s="3" t="str">
        <f t="shared" si="16"/>
        <v>NO</v>
      </c>
      <c r="L59" s="3" t="str">
        <f t="shared" si="17"/>
        <v>NO</v>
      </c>
      <c r="M59" s="3" t="str">
        <f t="shared" si="18"/>
        <v>NO</v>
      </c>
      <c r="Q59" s="3" t="str">
        <f t="shared" si="6"/>
        <v>NO</v>
      </c>
      <c r="R59" s="3" t="str">
        <f t="shared" si="14"/>
        <v>NO</v>
      </c>
      <c r="S59" s="3" t="str">
        <f t="shared" si="15"/>
        <v>NO</v>
      </c>
    </row>
    <row r="60" spans="1:19" x14ac:dyDescent="0.2">
      <c r="A60" s="3">
        <v>59</v>
      </c>
      <c r="K60" s="3" t="str">
        <f t="shared" si="16"/>
        <v>NO</v>
      </c>
      <c r="L60" s="3" t="str">
        <f t="shared" si="17"/>
        <v>NO</v>
      </c>
      <c r="M60" s="3" t="str">
        <f t="shared" si="18"/>
        <v>NO</v>
      </c>
      <c r="Q60" s="3" t="str">
        <f t="shared" si="6"/>
        <v>NO</v>
      </c>
      <c r="R60" s="3" t="str">
        <f t="shared" si="14"/>
        <v>NO</v>
      </c>
      <c r="S60" s="3" t="str">
        <f t="shared" si="15"/>
        <v>NO</v>
      </c>
    </row>
    <row r="61" spans="1:19" x14ac:dyDescent="0.2">
      <c r="A61" s="3">
        <v>60</v>
      </c>
      <c r="K61" s="3" t="str">
        <f t="shared" si="16"/>
        <v>NO</v>
      </c>
      <c r="L61" s="3" t="str">
        <f t="shared" si="17"/>
        <v>NO</v>
      </c>
      <c r="M61" s="3" t="str">
        <f t="shared" si="18"/>
        <v>NO</v>
      </c>
      <c r="Q61" s="3" t="str">
        <f t="shared" si="6"/>
        <v>NO</v>
      </c>
      <c r="R61" s="3" t="str">
        <f t="shared" si="14"/>
        <v>NO</v>
      </c>
      <c r="S61" s="3" t="str">
        <f t="shared" si="15"/>
        <v>NO</v>
      </c>
    </row>
    <row r="62" spans="1:19" x14ac:dyDescent="0.2">
      <c r="A62" s="3">
        <v>61</v>
      </c>
      <c r="K62" s="3" t="str">
        <f t="shared" si="16"/>
        <v>NO</v>
      </c>
      <c r="L62" s="3" t="str">
        <f t="shared" si="17"/>
        <v>NO</v>
      </c>
      <c r="M62" s="3" t="str">
        <f t="shared" si="18"/>
        <v>NO</v>
      </c>
      <c r="Q62" s="3" t="str">
        <f t="shared" si="6"/>
        <v>NO</v>
      </c>
      <c r="R62" s="3" t="str">
        <f t="shared" si="14"/>
        <v>NO</v>
      </c>
      <c r="S62" s="3" t="str">
        <f t="shared" si="15"/>
        <v>NO</v>
      </c>
    </row>
    <row r="63" spans="1:19" x14ac:dyDescent="0.2">
      <c r="A63" s="3">
        <v>62</v>
      </c>
      <c r="K63" s="3" t="str">
        <f t="shared" si="16"/>
        <v>NO</v>
      </c>
      <c r="L63" s="3" t="str">
        <f t="shared" si="17"/>
        <v>NO</v>
      </c>
      <c r="M63" s="3" t="str">
        <f t="shared" si="18"/>
        <v>NO</v>
      </c>
      <c r="Q63" s="3" t="str">
        <f t="shared" si="6"/>
        <v>NO</v>
      </c>
      <c r="R63" s="3" t="str">
        <f t="shared" si="14"/>
        <v>NO</v>
      </c>
      <c r="S63" s="3" t="str">
        <f t="shared" si="15"/>
        <v>NO</v>
      </c>
    </row>
    <row r="64" spans="1:19" x14ac:dyDescent="0.2">
      <c r="A64" s="3">
        <v>63</v>
      </c>
      <c r="K64" s="3" t="str">
        <f t="shared" si="16"/>
        <v>NO</v>
      </c>
      <c r="L64" s="3" t="str">
        <f t="shared" si="17"/>
        <v>NO</v>
      </c>
      <c r="M64" s="3" t="str">
        <f t="shared" si="18"/>
        <v>NO</v>
      </c>
      <c r="Q64" s="3" t="str">
        <f t="shared" si="6"/>
        <v>NO</v>
      </c>
      <c r="R64" s="3" t="str">
        <f t="shared" si="14"/>
        <v>NO</v>
      </c>
      <c r="S64" s="3" t="str">
        <f t="shared" si="15"/>
        <v>NO</v>
      </c>
    </row>
    <row r="65" spans="1:19" x14ac:dyDescent="0.2">
      <c r="A65" s="3">
        <v>64</v>
      </c>
      <c r="K65" s="3" t="str">
        <f t="shared" si="16"/>
        <v>NO</v>
      </c>
      <c r="L65" s="3" t="str">
        <f t="shared" si="17"/>
        <v>NO</v>
      </c>
      <c r="M65" s="3" t="str">
        <f t="shared" si="18"/>
        <v>NO</v>
      </c>
      <c r="Q65" s="3" t="str">
        <f t="shared" si="6"/>
        <v>NO</v>
      </c>
      <c r="R65" s="3" t="str">
        <f t="shared" si="14"/>
        <v>NO</v>
      </c>
      <c r="S65" s="3" t="str">
        <f t="shared" si="15"/>
        <v>NO</v>
      </c>
    </row>
    <row r="66" spans="1:19" x14ac:dyDescent="0.2">
      <c r="A66" s="3">
        <v>65</v>
      </c>
      <c r="K66" s="3" t="str">
        <f t="shared" si="16"/>
        <v>NO</v>
      </c>
      <c r="L66" s="3" t="str">
        <f t="shared" si="17"/>
        <v>NO</v>
      </c>
      <c r="M66" s="3" t="str">
        <f t="shared" si="18"/>
        <v>NO</v>
      </c>
      <c r="Q66" s="3" t="str">
        <f t="shared" si="6"/>
        <v>NO</v>
      </c>
      <c r="R66" s="3" t="str">
        <f t="shared" si="14"/>
        <v>NO</v>
      </c>
      <c r="S66" s="3" t="str">
        <f t="shared" si="15"/>
        <v>NO</v>
      </c>
    </row>
    <row r="67" spans="1:19" x14ac:dyDescent="0.2">
      <c r="A67" s="3">
        <v>66</v>
      </c>
      <c r="K67" s="3" t="str">
        <f t="shared" si="16"/>
        <v>NO</v>
      </c>
      <c r="L67" s="3" t="str">
        <f t="shared" si="17"/>
        <v>NO</v>
      </c>
      <c r="M67" s="3" t="str">
        <f t="shared" si="18"/>
        <v>NO</v>
      </c>
      <c r="Q67" s="3" t="str">
        <f t="shared" ref="Q67:Q130" si="19">IF(OR(P67="TA with LGD",P67="TA with HGD", P67="TVA with LGD", P67="TVA with HGD", P67="SSA/P"), "YES", "NO")</f>
        <v>NO</v>
      </c>
      <c r="R67" s="3" t="str">
        <f t="shared" si="14"/>
        <v>NO</v>
      </c>
      <c r="S67" s="3" t="str">
        <f t="shared" si="15"/>
        <v>NO</v>
      </c>
    </row>
    <row r="68" spans="1:19" x14ac:dyDescent="0.2">
      <c r="A68" s="3">
        <v>67</v>
      </c>
      <c r="K68" s="3" t="str">
        <f t="shared" si="16"/>
        <v>NO</v>
      </c>
      <c r="L68" s="3" t="str">
        <f t="shared" si="17"/>
        <v>NO</v>
      </c>
      <c r="M68" s="3" t="str">
        <f t="shared" si="18"/>
        <v>NO</v>
      </c>
      <c r="Q68" s="3" t="str">
        <f t="shared" si="19"/>
        <v>NO</v>
      </c>
      <c r="R68" s="3" t="str">
        <f t="shared" si="14"/>
        <v>NO</v>
      </c>
      <c r="S68" s="3" t="str">
        <f t="shared" si="15"/>
        <v>NO</v>
      </c>
    </row>
    <row r="69" spans="1:19" x14ac:dyDescent="0.2">
      <c r="A69" s="3">
        <v>68</v>
      </c>
      <c r="K69" s="3" t="str">
        <f t="shared" si="16"/>
        <v>NO</v>
      </c>
      <c r="L69" s="3" t="str">
        <f t="shared" si="17"/>
        <v>NO</v>
      </c>
      <c r="M69" s="3" t="str">
        <f t="shared" si="18"/>
        <v>NO</v>
      </c>
      <c r="Q69" s="3" t="str">
        <f t="shared" si="19"/>
        <v>NO</v>
      </c>
      <c r="R69" s="3" t="str">
        <f t="shared" si="14"/>
        <v>NO</v>
      </c>
      <c r="S69" s="3" t="str">
        <f t="shared" si="15"/>
        <v>NO</v>
      </c>
    </row>
    <row r="70" spans="1:19" x14ac:dyDescent="0.2">
      <c r="A70" s="3">
        <v>69</v>
      </c>
      <c r="K70" s="3" t="str">
        <f t="shared" si="16"/>
        <v>NO</v>
      </c>
      <c r="L70" s="3" t="str">
        <f t="shared" si="17"/>
        <v>NO</v>
      </c>
      <c r="M70" s="3" t="str">
        <f t="shared" si="18"/>
        <v>NO</v>
      </c>
      <c r="Q70" s="3" t="str">
        <f t="shared" si="19"/>
        <v>NO</v>
      </c>
      <c r="R70" s="3" t="str">
        <f t="shared" si="14"/>
        <v>NO</v>
      </c>
      <c r="S70" s="3" t="str">
        <f t="shared" si="15"/>
        <v>NO</v>
      </c>
    </row>
    <row r="71" spans="1:19" x14ac:dyDescent="0.2">
      <c r="A71" s="3">
        <v>70</v>
      </c>
      <c r="K71" s="3" t="str">
        <f t="shared" si="16"/>
        <v>NO</v>
      </c>
      <c r="L71" s="3" t="str">
        <f t="shared" si="17"/>
        <v>NO</v>
      </c>
      <c r="M71" s="3" t="str">
        <f t="shared" si="18"/>
        <v>NO</v>
      </c>
      <c r="Q71" s="3" t="str">
        <f t="shared" si="19"/>
        <v>NO</v>
      </c>
      <c r="R71" s="3" t="str">
        <f t="shared" si="14"/>
        <v>NO</v>
      </c>
      <c r="S71" s="3" t="str">
        <f t="shared" si="15"/>
        <v>NO</v>
      </c>
    </row>
    <row r="72" spans="1:19" x14ac:dyDescent="0.2">
      <c r="A72" s="3">
        <v>71</v>
      </c>
      <c r="K72" s="3" t="str">
        <f t="shared" si="16"/>
        <v>NO</v>
      </c>
      <c r="L72" s="3" t="str">
        <f t="shared" si="17"/>
        <v>NO</v>
      </c>
      <c r="M72" s="3" t="str">
        <f t="shared" si="18"/>
        <v>NO</v>
      </c>
      <c r="Q72" s="3" t="str">
        <f t="shared" si="19"/>
        <v>NO</v>
      </c>
      <c r="R72" s="3" t="str">
        <f t="shared" si="14"/>
        <v>NO</v>
      </c>
      <c r="S72" s="3" t="str">
        <f t="shared" si="15"/>
        <v>NO</v>
      </c>
    </row>
    <row r="73" spans="1:19" x14ac:dyDescent="0.2">
      <c r="A73" s="3">
        <v>72</v>
      </c>
      <c r="K73" s="3" t="str">
        <f t="shared" si="16"/>
        <v>NO</v>
      </c>
      <c r="L73" s="3" t="str">
        <f t="shared" si="17"/>
        <v>NO</v>
      </c>
      <c r="M73" s="3" t="str">
        <f t="shared" si="18"/>
        <v>NO</v>
      </c>
      <c r="Q73" s="3" t="str">
        <f t="shared" si="19"/>
        <v>NO</v>
      </c>
      <c r="R73" s="3" t="str">
        <f t="shared" si="14"/>
        <v>NO</v>
      </c>
      <c r="S73" s="3" t="str">
        <f t="shared" si="15"/>
        <v>NO</v>
      </c>
    </row>
    <row r="74" spans="1:19" x14ac:dyDescent="0.2">
      <c r="A74" s="3">
        <v>73</v>
      </c>
      <c r="K74" s="3" t="str">
        <f t="shared" si="16"/>
        <v>NO</v>
      </c>
      <c r="L74" s="3" t="str">
        <f t="shared" si="17"/>
        <v>NO</v>
      </c>
      <c r="M74" s="3" t="str">
        <f t="shared" si="18"/>
        <v>NO</v>
      </c>
      <c r="Q74" s="3" t="str">
        <f t="shared" si="19"/>
        <v>NO</v>
      </c>
      <c r="R74" s="3" t="str">
        <f t="shared" si="14"/>
        <v>NO</v>
      </c>
      <c r="S74" s="3" t="str">
        <f t="shared" si="15"/>
        <v>NO</v>
      </c>
    </row>
    <row r="75" spans="1:19" x14ac:dyDescent="0.2">
      <c r="A75" s="3">
        <v>74</v>
      </c>
      <c r="K75" s="3" t="str">
        <f t="shared" si="16"/>
        <v>NO</v>
      </c>
      <c r="L75" s="3" t="str">
        <f t="shared" si="17"/>
        <v>NO</v>
      </c>
      <c r="M75" s="3" t="str">
        <f t="shared" si="18"/>
        <v>NO</v>
      </c>
      <c r="Q75" s="3" t="str">
        <f t="shared" si="19"/>
        <v>NO</v>
      </c>
      <c r="R75" s="3" t="str">
        <f t="shared" si="14"/>
        <v>NO</v>
      </c>
      <c r="S75" s="3" t="str">
        <f t="shared" si="15"/>
        <v>NO</v>
      </c>
    </row>
    <row r="76" spans="1:19" x14ac:dyDescent="0.2">
      <c r="A76" s="3">
        <v>75</v>
      </c>
      <c r="K76" s="3" t="str">
        <f t="shared" si="16"/>
        <v>NO</v>
      </c>
      <c r="L76" s="3" t="str">
        <f t="shared" si="17"/>
        <v>NO</v>
      </c>
      <c r="M76" s="3" t="str">
        <f t="shared" si="18"/>
        <v>NO</v>
      </c>
      <c r="Q76" s="3" t="str">
        <f t="shared" si="19"/>
        <v>NO</v>
      </c>
      <c r="R76" s="3" t="str">
        <f t="shared" si="14"/>
        <v>NO</v>
      </c>
      <c r="S76" s="3" t="str">
        <f t="shared" si="15"/>
        <v>NO</v>
      </c>
    </row>
    <row r="77" spans="1:19" x14ac:dyDescent="0.2">
      <c r="A77" s="3">
        <v>76</v>
      </c>
      <c r="K77" s="3" t="str">
        <f t="shared" si="16"/>
        <v>NO</v>
      </c>
      <c r="L77" s="3" t="str">
        <f t="shared" si="17"/>
        <v>NO</v>
      </c>
      <c r="M77" s="3" t="str">
        <f t="shared" si="18"/>
        <v>NO</v>
      </c>
      <c r="Q77" s="3" t="str">
        <f t="shared" si="19"/>
        <v>NO</v>
      </c>
      <c r="R77" s="3" t="str">
        <f t="shared" si="14"/>
        <v>NO</v>
      </c>
      <c r="S77" s="3" t="str">
        <f t="shared" si="15"/>
        <v>NO</v>
      </c>
    </row>
    <row r="78" spans="1:19" x14ac:dyDescent="0.2">
      <c r="A78" s="3">
        <v>77</v>
      </c>
      <c r="K78" s="3" t="str">
        <f t="shared" si="16"/>
        <v>NO</v>
      </c>
      <c r="L78" s="3" t="str">
        <f t="shared" si="17"/>
        <v>NO</v>
      </c>
      <c r="M78" s="3" t="str">
        <f t="shared" si="18"/>
        <v>NO</v>
      </c>
      <c r="Q78" s="3" t="str">
        <f t="shared" si="19"/>
        <v>NO</v>
      </c>
      <c r="R78" s="3" t="str">
        <f t="shared" si="14"/>
        <v>NO</v>
      </c>
      <c r="S78" s="3" t="str">
        <f t="shared" si="15"/>
        <v>NO</v>
      </c>
    </row>
    <row r="79" spans="1:19" x14ac:dyDescent="0.2">
      <c r="A79" s="3">
        <v>78</v>
      </c>
      <c r="K79" s="3" t="str">
        <f t="shared" si="16"/>
        <v>NO</v>
      </c>
      <c r="L79" s="3" t="str">
        <f t="shared" si="17"/>
        <v>NO</v>
      </c>
      <c r="M79" s="3" t="str">
        <f t="shared" si="18"/>
        <v>NO</v>
      </c>
      <c r="Q79" s="3" t="str">
        <f t="shared" si="19"/>
        <v>NO</v>
      </c>
      <c r="R79" s="3" t="str">
        <f t="shared" si="14"/>
        <v>NO</v>
      </c>
      <c r="S79" s="3" t="str">
        <f t="shared" si="15"/>
        <v>NO</v>
      </c>
    </row>
    <row r="80" spans="1:19" x14ac:dyDescent="0.2">
      <c r="A80" s="3">
        <v>79</v>
      </c>
      <c r="K80" s="3" t="str">
        <f t="shared" si="16"/>
        <v>NO</v>
      </c>
      <c r="L80" s="3" t="str">
        <f t="shared" si="17"/>
        <v>NO</v>
      </c>
      <c r="M80" s="3" t="str">
        <f t="shared" si="18"/>
        <v>NO</v>
      </c>
      <c r="Q80" s="3" t="str">
        <f t="shared" si="19"/>
        <v>NO</v>
      </c>
      <c r="R80" s="3" t="str">
        <f t="shared" si="14"/>
        <v>NO</v>
      </c>
      <c r="S80" s="3" t="str">
        <f t="shared" si="15"/>
        <v>NO</v>
      </c>
    </row>
    <row r="81" spans="1:19" x14ac:dyDescent="0.2">
      <c r="A81" s="3">
        <v>80</v>
      </c>
      <c r="K81" s="3" t="str">
        <f t="shared" si="16"/>
        <v>NO</v>
      </c>
      <c r="L81" s="3" t="str">
        <f t="shared" si="17"/>
        <v>NO</v>
      </c>
      <c r="M81" s="3" t="str">
        <f t="shared" si="18"/>
        <v>NO</v>
      </c>
      <c r="Q81" s="3" t="str">
        <f t="shared" si="19"/>
        <v>NO</v>
      </c>
      <c r="R81" s="3" t="str">
        <f t="shared" si="14"/>
        <v>NO</v>
      </c>
      <c r="S81" s="3" t="str">
        <f t="shared" si="15"/>
        <v>NO</v>
      </c>
    </row>
    <row r="82" spans="1:19" x14ac:dyDescent="0.2">
      <c r="A82" s="3">
        <v>81</v>
      </c>
      <c r="K82" s="3" t="str">
        <f t="shared" si="16"/>
        <v>NO</v>
      </c>
      <c r="L82" s="3" t="str">
        <f t="shared" si="17"/>
        <v>NO</v>
      </c>
      <c r="M82" s="3" t="str">
        <f t="shared" si="18"/>
        <v>NO</v>
      </c>
      <c r="Q82" s="3" t="str">
        <f t="shared" si="19"/>
        <v>NO</v>
      </c>
      <c r="R82" s="3" t="str">
        <f t="shared" si="14"/>
        <v>NO</v>
      </c>
      <c r="S82" s="3" t="str">
        <f t="shared" si="15"/>
        <v>NO</v>
      </c>
    </row>
    <row r="83" spans="1:19" x14ac:dyDescent="0.2">
      <c r="A83" s="3">
        <v>82</v>
      </c>
      <c r="K83" s="3" t="str">
        <f t="shared" si="16"/>
        <v>NO</v>
      </c>
      <c r="L83" s="3" t="str">
        <f t="shared" si="17"/>
        <v>NO</v>
      </c>
      <c r="M83" s="3" t="str">
        <f t="shared" si="18"/>
        <v>NO</v>
      </c>
      <c r="Q83" s="3" t="str">
        <f t="shared" si="19"/>
        <v>NO</v>
      </c>
      <c r="R83" s="3" t="str">
        <f t="shared" si="14"/>
        <v>NO</v>
      </c>
      <c r="S83" s="3" t="str">
        <f t="shared" si="15"/>
        <v>NO</v>
      </c>
    </row>
    <row r="84" spans="1:19" x14ac:dyDescent="0.2">
      <c r="A84" s="3">
        <v>83</v>
      </c>
      <c r="K84" s="3" t="str">
        <f t="shared" si="16"/>
        <v>NO</v>
      </c>
      <c r="L84" s="3" t="str">
        <f t="shared" si="17"/>
        <v>NO</v>
      </c>
      <c r="M84" s="3" t="str">
        <f t="shared" si="18"/>
        <v>NO</v>
      </c>
      <c r="Q84" s="3" t="str">
        <f t="shared" si="19"/>
        <v>NO</v>
      </c>
      <c r="R84" s="3" t="str">
        <f t="shared" si="14"/>
        <v>NO</v>
      </c>
      <c r="S84" s="3" t="str">
        <f t="shared" si="15"/>
        <v>NO</v>
      </c>
    </row>
    <row r="85" spans="1:19" x14ac:dyDescent="0.2">
      <c r="A85" s="3">
        <v>84</v>
      </c>
      <c r="K85" s="3" t="str">
        <f t="shared" si="16"/>
        <v>NO</v>
      </c>
      <c r="L85" s="3" t="str">
        <f t="shared" si="17"/>
        <v>NO</v>
      </c>
      <c r="M85" s="3" t="str">
        <f t="shared" si="18"/>
        <v>NO</v>
      </c>
      <c r="Q85" s="3" t="str">
        <f t="shared" si="19"/>
        <v>NO</v>
      </c>
      <c r="R85" s="3" t="str">
        <f t="shared" ref="R85:R116" si="20">IF(AND(C85 &gt; 49, Q85="yes"), "YES", "NO")</f>
        <v>NO</v>
      </c>
      <c r="S85" s="3" t="str">
        <f t="shared" ref="S85:S116" si="21">IF(C85&gt;49,"YES", "NO")</f>
        <v>NO</v>
      </c>
    </row>
    <row r="86" spans="1:19" x14ac:dyDescent="0.2">
      <c r="A86" s="3">
        <v>85</v>
      </c>
      <c r="K86" s="3" t="str">
        <f t="shared" ref="K86:K117" si="22">IF(OR(G85="caecum",G85="terminal ileum", G85="neo-terminal ileum"), "YES", "NO")</f>
        <v>NO</v>
      </c>
      <c r="L86" s="3" t="str">
        <f t="shared" ref="L86:L117" si="23">IF(OR(G85="terminal ileum", G85="neo-terminal ileum"), "YES", "NO")</f>
        <v>NO</v>
      </c>
      <c r="M86" s="3" t="str">
        <f t="shared" ref="M86:M117" si="24">IF(OR(J85="adrenaline", J85="Argon beam",  J85="Clipping",  J85="Coagulation",  J85="endo-loop"), "YES", "NO")</f>
        <v>NO</v>
      </c>
      <c r="Q86" s="3" t="str">
        <f t="shared" si="19"/>
        <v>NO</v>
      </c>
      <c r="R86" s="3" t="str">
        <f t="shared" si="20"/>
        <v>NO</v>
      </c>
      <c r="S86" s="3" t="str">
        <f t="shared" si="21"/>
        <v>NO</v>
      </c>
    </row>
    <row r="87" spans="1:19" x14ac:dyDescent="0.2">
      <c r="A87" s="3">
        <v>86</v>
      </c>
      <c r="K87" s="3" t="str">
        <f t="shared" si="22"/>
        <v>NO</v>
      </c>
      <c r="L87" s="3" t="str">
        <f t="shared" si="23"/>
        <v>NO</v>
      </c>
      <c r="M87" s="3" t="str">
        <f t="shared" si="24"/>
        <v>NO</v>
      </c>
      <c r="Q87" s="3" t="str">
        <f t="shared" si="19"/>
        <v>NO</v>
      </c>
      <c r="R87" s="3" t="str">
        <f t="shared" si="20"/>
        <v>NO</v>
      </c>
      <c r="S87" s="3" t="str">
        <f t="shared" si="21"/>
        <v>NO</v>
      </c>
    </row>
    <row r="88" spans="1:19" x14ac:dyDescent="0.2">
      <c r="A88" s="3">
        <v>87</v>
      </c>
      <c r="K88" s="3" t="str">
        <f t="shared" si="22"/>
        <v>NO</v>
      </c>
      <c r="L88" s="3" t="str">
        <f t="shared" si="23"/>
        <v>NO</v>
      </c>
      <c r="M88" s="3" t="str">
        <f t="shared" si="24"/>
        <v>NO</v>
      </c>
      <c r="Q88" s="3" t="str">
        <f t="shared" si="19"/>
        <v>NO</v>
      </c>
      <c r="R88" s="3" t="str">
        <f t="shared" si="20"/>
        <v>NO</v>
      </c>
      <c r="S88" s="3" t="str">
        <f t="shared" si="21"/>
        <v>NO</v>
      </c>
    </row>
    <row r="89" spans="1:19" x14ac:dyDescent="0.2">
      <c r="A89" s="3">
        <v>88</v>
      </c>
      <c r="K89" s="3" t="str">
        <f t="shared" si="22"/>
        <v>NO</v>
      </c>
      <c r="L89" s="3" t="str">
        <f t="shared" si="23"/>
        <v>NO</v>
      </c>
      <c r="M89" s="3" t="str">
        <f t="shared" si="24"/>
        <v>NO</v>
      </c>
      <c r="Q89" s="3" t="str">
        <f t="shared" si="19"/>
        <v>NO</v>
      </c>
      <c r="R89" s="3" t="str">
        <f t="shared" si="20"/>
        <v>NO</v>
      </c>
      <c r="S89" s="3" t="str">
        <f t="shared" si="21"/>
        <v>NO</v>
      </c>
    </row>
    <row r="90" spans="1:19" x14ac:dyDescent="0.2">
      <c r="A90" s="3">
        <v>89</v>
      </c>
      <c r="K90" s="3" t="str">
        <f t="shared" si="22"/>
        <v>NO</v>
      </c>
      <c r="L90" s="3" t="str">
        <f t="shared" si="23"/>
        <v>NO</v>
      </c>
      <c r="M90" s="3" t="str">
        <f t="shared" si="24"/>
        <v>NO</v>
      </c>
      <c r="Q90" s="3" t="str">
        <f t="shared" si="19"/>
        <v>NO</v>
      </c>
      <c r="R90" s="3" t="str">
        <f t="shared" si="20"/>
        <v>NO</v>
      </c>
      <c r="S90" s="3" t="str">
        <f t="shared" si="21"/>
        <v>NO</v>
      </c>
    </row>
    <row r="91" spans="1:19" x14ac:dyDescent="0.2">
      <c r="A91" s="3">
        <v>90</v>
      </c>
      <c r="K91" s="3" t="str">
        <f t="shared" si="22"/>
        <v>NO</v>
      </c>
      <c r="L91" s="3" t="str">
        <f t="shared" si="23"/>
        <v>NO</v>
      </c>
      <c r="M91" s="3" t="str">
        <f t="shared" si="24"/>
        <v>NO</v>
      </c>
      <c r="Q91" s="3" t="str">
        <f t="shared" si="19"/>
        <v>NO</v>
      </c>
      <c r="R91" s="3" t="str">
        <f t="shared" si="20"/>
        <v>NO</v>
      </c>
      <c r="S91" s="3" t="str">
        <f t="shared" si="21"/>
        <v>NO</v>
      </c>
    </row>
    <row r="92" spans="1:19" x14ac:dyDescent="0.2">
      <c r="A92" s="3">
        <v>91</v>
      </c>
      <c r="K92" s="3" t="str">
        <f t="shared" si="22"/>
        <v>NO</v>
      </c>
      <c r="L92" s="3" t="str">
        <f t="shared" si="23"/>
        <v>NO</v>
      </c>
      <c r="M92" s="3" t="str">
        <f t="shared" si="24"/>
        <v>NO</v>
      </c>
      <c r="Q92" s="3" t="str">
        <f t="shared" si="19"/>
        <v>NO</v>
      </c>
      <c r="R92" s="3" t="str">
        <f t="shared" si="20"/>
        <v>NO</v>
      </c>
      <c r="S92" s="3" t="str">
        <f t="shared" si="21"/>
        <v>NO</v>
      </c>
    </row>
    <row r="93" spans="1:19" x14ac:dyDescent="0.2">
      <c r="A93" s="3">
        <v>92</v>
      </c>
      <c r="K93" s="3" t="str">
        <f t="shared" si="22"/>
        <v>NO</v>
      </c>
      <c r="L93" s="3" t="str">
        <f t="shared" si="23"/>
        <v>NO</v>
      </c>
      <c r="M93" s="3" t="str">
        <f t="shared" si="24"/>
        <v>NO</v>
      </c>
      <c r="Q93" s="3" t="str">
        <f t="shared" si="19"/>
        <v>NO</v>
      </c>
      <c r="R93" s="3" t="str">
        <f t="shared" si="20"/>
        <v>NO</v>
      </c>
      <c r="S93" s="3" t="str">
        <f t="shared" si="21"/>
        <v>NO</v>
      </c>
    </row>
    <row r="94" spans="1:19" x14ac:dyDescent="0.2">
      <c r="A94" s="3">
        <v>93</v>
      </c>
      <c r="K94" s="3" t="str">
        <f t="shared" si="22"/>
        <v>NO</v>
      </c>
      <c r="L94" s="3" t="str">
        <f t="shared" si="23"/>
        <v>NO</v>
      </c>
      <c r="M94" s="3" t="str">
        <f t="shared" si="24"/>
        <v>NO</v>
      </c>
      <c r="Q94" s="3" t="str">
        <f t="shared" si="19"/>
        <v>NO</v>
      </c>
      <c r="R94" s="3" t="str">
        <f t="shared" si="20"/>
        <v>NO</v>
      </c>
      <c r="S94" s="3" t="str">
        <f t="shared" si="21"/>
        <v>NO</v>
      </c>
    </row>
    <row r="95" spans="1:19" x14ac:dyDescent="0.2">
      <c r="A95" s="3">
        <v>94</v>
      </c>
      <c r="K95" s="3" t="str">
        <f t="shared" si="22"/>
        <v>NO</v>
      </c>
      <c r="L95" s="3" t="str">
        <f t="shared" si="23"/>
        <v>NO</v>
      </c>
      <c r="M95" s="3" t="str">
        <f t="shared" si="24"/>
        <v>NO</v>
      </c>
      <c r="Q95" s="3" t="str">
        <f t="shared" si="19"/>
        <v>NO</v>
      </c>
      <c r="R95" s="3" t="str">
        <f t="shared" si="20"/>
        <v>NO</v>
      </c>
      <c r="S95" s="3" t="str">
        <f t="shared" si="21"/>
        <v>NO</v>
      </c>
    </row>
    <row r="96" spans="1:19" x14ac:dyDescent="0.2">
      <c r="A96" s="3">
        <v>95</v>
      </c>
      <c r="K96" s="3" t="str">
        <f t="shared" si="22"/>
        <v>NO</v>
      </c>
      <c r="L96" s="3" t="str">
        <f t="shared" si="23"/>
        <v>NO</v>
      </c>
      <c r="M96" s="3" t="str">
        <f t="shared" si="24"/>
        <v>NO</v>
      </c>
      <c r="Q96" s="3" t="str">
        <f t="shared" si="19"/>
        <v>NO</v>
      </c>
      <c r="R96" s="3" t="str">
        <f t="shared" si="20"/>
        <v>NO</v>
      </c>
      <c r="S96" s="3" t="str">
        <f t="shared" si="21"/>
        <v>NO</v>
      </c>
    </row>
    <row r="97" spans="1:19" x14ac:dyDescent="0.2">
      <c r="A97" s="3">
        <v>96</v>
      </c>
      <c r="K97" s="3" t="str">
        <f t="shared" si="22"/>
        <v>NO</v>
      </c>
      <c r="L97" s="3" t="str">
        <f t="shared" si="23"/>
        <v>NO</v>
      </c>
      <c r="M97" s="3" t="str">
        <f t="shared" si="24"/>
        <v>NO</v>
      </c>
      <c r="Q97" s="3" t="str">
        <f t="shared" si="19"/>
        <v>NO</v>
      </c>
      <c r="R97" s="3" t="str">
        <f t="shared" si="20"/>
        <v>NO</v>
      </c>
      <c r="S97" s="3" t="str">
        <f t="shared" si="21"/>
        <v>NO</v>
      </c>
    </row>
    <row r="98" spans="1:19" x14ac:dyDescent="0.2">
      <c r="A98" s="3">
        <v>97</v>
      </c>
      <c r="K98" s="3" t="str">
        <f t="shared" si="22"/>
        <v>NO</v>
      </c>
      <c r="L98" s="3" t="str">
        <f t="shared" si="23"/>
        <v>NO</v>
      </c>
      <c r="M98" s="3" t="str">
        <f t="shared" si="24"/>
        <v>NO</v>
      </c>
      <c r="Q98" s="3" t="str">
        <f t="shared" si="19"/>
        <v>NO</v>
      </c>
      <c r="R98" s="3" t="str">
        <f t="shared" si="20"/>
        <v>NO</v>
      </c>
      <c r="S98" s="3" t="str">
        <f t="shared" si="21"/>
        <v>NO</v>
      </c>
    </row>
    <row r="99" spans="1:19" x14ac:dyDescent="0.2">
      <c r="A99" s="3">
        <v>98</v>
      </c>
      <c r="K99" s="3" t="str">
        <f t="shared" si="22"/>
        <v>NO</v>
      </c>
      <c r="L99" s="3" t="str">
        <f t="shared" si="23"/>
        <v>NO</v>
      </c>
      <c r="M99" s="3" t="str">
        <f t="shared" si="24"/>
        <v>NO</v>
      </c>
      <c r="Q99" s="3" t="str">
        <f t="shared" si="19"/>
        <v>NO</v>
      </c>
      <c r="R99" s="3" t="str">
        <f t="shared" si="20"/>
        <v>NO</v>
      </c>
      <c r="S99" s="3" t="str">
        <f t="shared" si="21"/>
        <v>NO</v>
      </c>
    </row>
    <row r="100" spans="1:19" x14ac:dyDescent="0.2">
      <c r="A100" s="3">
        <v>99</v>
      </c>
      <c r="K100" s="3" t="str">
        <f t="shared" si="22"/>
        <v>NO</v>
      </c>
      <c r="L100" s="3" t="str">
        <f t="shared" si="23"/>
        <v>NO</v>
      </c>
      <c r="M100" s="3" t="str">
        <f t="shared" si="24"/>
        <v>NO</v>
      </c>
      <c r="Q100" s="3" t="str">
        <f t="shared" si="19"/>
        <v>NO</v>
      </c>
      <c r="R100" s="3" t="str">
        <f t="shared" si="20"/>
        <v>NO</v>
      </c>
      <c r="S100" s="3" t="str">
        <f t="shared" si="21"/>
        <v>NO</v>
      </c>
    </row>
    <row r="101" spans="1:19" x14ac:dyDescent="0.2">
      <c r="A101" s="3">
        <v>100</v>
      </c>
      <c r="K101" s="3" t="str">
        <f t="shared" si="22"/>
        <v>NO</v>
      </c>
      <c r="L101" s="3" t="str">
        <f t="shared" si="23"/>
        <v>NO</v>
      </c>
      <c r="M101" s="3" t="str">
        <f t="shared" si="24"/>
        <v>NO</v>
      </c>
      <c r="Q101" s="3" t="str">
        <f t="shared" si="19"/>
        <v>NO</v>
      </c>
      <c r="R101" s="3" t="str">
        <f t="shared" si="20"/>
        <v>NO</v>
      </c>
      <c r="S101" s="3" t="str">
        <f t="shared" si="21"/>
        <v>NO</v>
      </c>
    </row>
    <row r="102" spans="1:19" x14ac:dyDescent="0.2">
      <c r="A102" s="3">
        <v>101</v>
      </c>
      <c r="K102" s="3" t="str">
        <f t="shared" si="22"/>
        <v>NO</v>
      </c>
      <c r="L102" s="3" t="str">
        <f t="shared" si="23"/>
        <v>NO</v>
      </c>
      <c r="M102" s="3" t="str">
        <f t="shared" si="24"/>
        <v>NO</v>
      </c>
      <c r="Q102" s="3" t="str">
        <f t="shared" si="19"/>
        <v>NO</v>
      </c>
      <c r="R102" s="3" t="str">
        <f t="shared" si="20"/>
        <v>NO</v>
      </c>
      <c r="S102" s="3" t="str">
        <f t="shared" si="21"/>
        <v>NO</v>
      </c>
    </row>
    <row r="103" spans="1:19" x14ac:dyDescent="0.2">
      <c r="A103" s="3">
        <v>102</v>
      </c>
      <c r="K103" s="3" t="str">
        <f t="shared" si="22"/>
        <v>NO</v>
      </c>
      <c r="L103" s="3" t="str">
        <f t="shared" si="23"/>
        <v>NO</v>
      </c>
      <c r="M103" s="3" t="str">
        <f t="shared" si="24"/>
        <v>NO</v>
      </c>
      <c r="Q103" s="3" t="str">
        <f t="shared" si="19"/>
        <v>NO</v>
      </c>
      <c r="R103" s="3" t="str">
        <f t="shared" si="20"/>
        <v>NO</v>
      </c>
      <c r="S103" s="3" t="str">
        <f t="shared" si="21"/>
        <v>NO</v>
      </c>
    </row>
    <row r="104" spans="1:19" x14ac:dyDescent="0.2">
      <c r="A104" s="3">
        <v>103</v>
      </c>
      <c r="K104" s="3" t="str">
        <f t="shared" si="22"/>
        <v>NO</v>
      </c>
      <c r="L104" s="3" t="str">
        <f t="shared" si="23"/>
        <v>NO</v>
      </c>
      <c r="M104" s="3" t="str">
        <f t="shared" si="24"/>
        <v>NO</v>
      </c>
      <c r="Q104" s="3" t="str">
        <f t="shared" si="19"/>
        <v>NO</v>
      </c>
      <c r="R104" s="3" t="str">
        <f t="shared" si="20"/>
        <v>NO</v>
      </c>
      <c r="S104" s="3" t="str">
        <f t="shared" si="21"/>
        <v>NO</v>
      </c>
    </row>
    <row r="105" spans="1:19" x14ac:dyDescent="0.2">
      <c r="A105" s="3">
        <v>104</v>
      </c>
      <c r="K105" s="3" t="str">
        <f t="shared" si="22"/>
        <v>NO</v>
      </c>
      <c r="L105" s="3" t="str">
        <f t="shared" si="23"/>
        <v>NO</v>
      </c>
      <c r="M105" s="3" t="str">
        <f t="shared" si="24"/>
        <v>NO</v>
      </c>
      <c r="Q105" s="3" t="str">
        <f t="shared" si="19"/>
        <v>NO</v>
      </c>
      <c r="R105" s="3" t="str">
        <f t="shared" si="20"/>
        <v>NO</v>
      </c>
      <c r="S105" s="3" t="str">
        <f t="shared" si="21"/>
        <v>NO</v>
      </c>
    </row>
    <row r="106" spans="1:19" x14ac:dyDescent="0.2">
      <c r="A106" s="3">
        <v>105</v>
      </c>
      <c r="K106" s="3" t="str">
        <f t="shared" si="22"/>
        <v>NO</v>
      </c>
      <c r="L106" s="3" t="str">
        <f t="shared" si="23"/>
        <v>NO</v>
      </c>
      <c r="M106" s="3" t="str">
        <f t="shared" si="24"/>
        <v>NO</v>
      </c>
      <c r="Q106" s="3" t="str">
        <f t="shared" si="19"/>
        <v>NO</v>
      </c>
      <c r="R106" s="3" t="str">
        <f t="shared" si="20"/>
        <v>NO</v>
      </c>
      <c r="S106" s="3" t="str">
        <f t="shared" si="21"/>
        <v>NO</v>
      </c>
    </row>
    <row r="107" spans="1:19" x14ac:dyDescent="0.2">
      <c r="A107" s="3">
        <v>106</v>
      </c>
      <c r="K107" s="3" t="str">
        <f t="shared" si="22"/>
        <v>NO</v>
      </c>
      <c r="L107" s="3" t="str">
        <f t="shared" si="23"/>
        <v>NO</v>
      </c>
      <c r="M107" s="3" t="str">
        <f t="shared" si="24"/>
        <v>NO</v>
      </c>
      <c r="Q107" s="3" t="str">
        <f t="shared" si="19"/>
        <v>NO</v>
      </c>
      <c r="R107" s="3" t="str">
        <f t="shared" si="20"/>
        <v>NO</v>
      </c>
      <c r="S107" s="3" t="str">
        <f t="shared" si="21"/>
        <v>NO</v>
      </c>
    </row>
    <row r="108" spans="1:19" x14ac:dyDescent="0.2">
      <c r="A108" s="3">
        <v>107</v>
      </c>
      <c r="K108" s="3" t="str">
        <f t="shared" si="22"/>
        <v>NO</v>
      </c>
      <c r="L108" s="3" t="str">
        <f t="shared" si="23"/>
        <v>NO</v>
      </c>
      <c r="M108" s="3" t="str">
        <f t="shared" si="24"/>
        <v>NO</v>
      </c>
      <c r="Q108" s="3" t="str">
        <f t="shared" si="19"/>
        <v>NO</v>
      </c>
      <c r="R108" s="3" t="str">
        <f t="shared" si="20"/>
        <v>NO</v>
      </c>
      <c r="S108" s="3" t="str">
        <f t="shared" si="21"/>
        <v>NO</v>
      </c>
    </row>
    <row r="109" spans="1:19" x14ac:dyDescent="0.2">
      <c r="A109" s="3">
        <v>108</v>
      </c>
      <c r="K109" s="3" t="str">
        <f t="shared" si="22"/>
        <v>NO</v>
      </c>
      <c r="L109" s="3" t="str">
        <f t="shared" si="23"/>
        <v>NO</v>
      </c>
      <c r="M109" s="3" t="str">
        <f t="shared" si="24"/>
        <v>NO</v>
      </c>
      <c r="Q109" s="3" t="str">
        <f t="shared" si="19"/>
        <v>NO</v>
      </c>
      <c r="R109" s="3" t="str">
        <f t="shared" si="20"/>
        <v>NO</v>
      </c>
      <c r="S109" s="3" t="str">
        <f t="shared" si="21"/>
        <v>NO</v>
      </c>
    </row>
    <row r="110" spans="1:19" x14ac:dyDescent="0.2">
      <c r="A110" s="3">
        <v>109</v>
      </c>
      <c r="K110" s="3" t="str">
        <f t="shared" si="22"/>
        <v>NO</v>
      </c>
      <c r="L110" s="3" t="str">
        <f t="shared" si="23"/>
        <v>NO</v>
      </c>
      <c r="M110" s="3" t="str">
        <f t="shared" si="24"/>
        <v>NO</v>
      </c>
      <c r="Q110" s="3" t="str">
        <f t="shared" si="19"/>
        <v>NO</v>
      </c>
      <c r="R110" s="3" t="str">
        <f t="shared" si="20"/>
        <v>NO</v>
      </c>
      <c r="S110" s="3" t="str">
        <f t="shared" si="21"/>
        <v>NO</v>
      </c>
    </row>
    <row r="111" spans="1:19" x14ac:dyDescent="0.2">
      <c r="A111" s="3">
        <v>110</v>
      </c>
      <c r="K111" s="3" t="str">
        <f t="shared" si="22"/>
        <v>NO</v>
      </c>
      <c r="L111" s="3" t="str">
        <f t="shared" si="23"/>
        <v>NO</v>
      </c>
      <c r="M111" s="3" t="str">
        <f t="shared" si="24"/>
        <v>NO</v>
      </c>
      <c r="Q111" s="3" t="str">
        <f t="shared" si="19"/>
        <v>NO</v>
      </c>
      <c r="R111" s="3" t="str">
        <f t="shared" si="20"/>
        <v>NO</v>
      </c>
      <c r="S111" s="3" t="str">
        <f t="shared" si="21"/>
        <v>NO</v>
      </c>
    </row>
    <row r="112" spans="1:19" x14ac:dyDescent="0.2">
      <c r="A112" s="3">
        <v>111</v>
      </c>
      <c r="K112" s="3" t="str">
        <f t="shared" si="22"/>
        <v>NO</v>
      </c>
      <c r="L112" s="3" t="str">
        <f t="shared" si="23"/>
        <v>NO</v>
      </c>
      <c r="M112" s="3" t="str">
        <f t="shared" si="24"/>
        <v>NO</v>
      </c>
      <c r="Q112" s="3" t="str">
        <f t="shared" si="19"/>
        <v>NO</v>
      </c>
      <c r="R112" s="3" t="str">
        <f t="shared" si="20"/>
        <v>NO</v>
      </c>
      <c r="S112" s="3" t="str">
        <f t="shared" si="21"/>
        <v>NO</v>
      </c>
    </row>
    <row r="113" spans="1:19" x14ac:dyDescent="0.2">
      <c r="A113" s="3">
        <v>112</v>
      </c>
      <c r="K113" s="3" t="str">
        <f t="shared" si="22"/>
        <v>NO</v>
      </c>
      <c r="L113" s="3" t="str">
        <f t="shared" si="23"/>
        <v>NO</v>
      </c>
      <c r="M113" s="3" t="str">
        <f t="shared" si="24"/>
        <v>NO</v>
      </c>
      <c r="Q113" s="3" t="str">
        <f t="shared" si="19"/>
        <v>NO</v>
      </c>
      <c r="R113" s="3" t="str">
        <f t="shared" si="20"/>
        <v>NO</v>
      </c>
      <c r="S113" s="3" t="str">
        <f t="shared" si="21"/>
        <v>NO</v>
      </c>
    </row>
    <row r="114" spans="1:19" x14ac:dyDescent="0.2">
      <c r="A114" s="3">
        <v>113</v>
      </c>
      <c r="K114" s="3" t="str">
        <f t="shared" si="22"/>
        <v>NO</v>
      </c>
      <c r="L114" s="3" t="str">
        <f t="shared" si="23"/>
        <v>NO</v>
      </c>
      <c r="M114" s="3" t="str">
        <f t="shared" si="24"/>
        <v>NO</v>
      </c>
      <c r="Q114" s="3" t="str">
        <f t="shared" si="19"/>
        <v>NO</v>
      </c>
      <c r="R114" s="3" t="str">
        <f t="shared" si="20"/>
        <v>NO</v>
      </c>
      <c r="S114" s="3" t="str">
        <f t="shared" si="21"/>
        <v>NO</v>
      </c>
    </row>
    <row r="115" spans="1:19" x14ac:dyDescent="0.2">
      <c r="A115" s="3">
        <v>114</v>
      </c>
      <c r="K115" s="3" t="str">
        <f t="shared" si="22"/>
        <v>NO</v>
      </c>
      <c r="L115" s="3" t="str">
        <f t="shared" si="23"/>
        <v>NO</v>
      </c>
      <c r="M115" s="3" t="str">
        <f t="shared" si="24"/>
        <v>NO</v>
      </c>
      <c r="Q115" s="3" t="str">
        <f t="shared" si="19"/>
        <v>NO</v>
      </c>
      <c r="R115" s="3" t="str">
        <f t="shared" si="20"/>
        <v>NO</v>
      </c>
      <c r="S115" s="3" t="str">
        <f t="shared" si="21"/>
        <v>NO</v>
      </c>
    </row>
    <row r="116" spans="1:19" x14ac:dyDescent="0.2">
      <c r="A116" s="3">
        <v>115</v>
      </c>
      <c r="K116" s="3" t="str">
        <f t="shared" si="22"/>
        <v>NO</v>
      </c>
      <c r="L116" s="3" t="str">
        <f t="shared" si="23"/>
        <v>NO</v>
      </c>
      <c r="M116" s="3" t="str">
        <f t="shared" si="24"/>
        <v>NO</v>
      </c>
      <c r="Q116" s="3" t="str">
        <f t="shared" si="19"/>
        <v>NO</v>
      </c>
      <c r="R116" s="3" t="str">
        <f t="shared" si="20"/>
        <v>NO</v>
      </c>
      <c r="S116" s="3" t="str">
        <f t="shared" si="21"/>
        <v>NO</v>
      </c>
    </row>
    <row r="117" spans="1:19" x14ac:dyDescent="0.2">
      <c r="A117" s="3">
        <v>116</v>
      </c>
      <c r="K117" s="3" t="str">
        <f t="shared" si="22"/>
        <v>NO</v>
      </c>
      <c r="L117" s="3" t="str">
        <f t="shared" si="23"/>
        <v>NO</v>
      </c>
      <c r="M117" s="3" t="str">
        <f t="shared" si="24"/>
        <v>NO</v>
      </c>
      <c r="Q117" s="3" t="str">
        <f t="shared" si="19"/>
        <v>NO</v>
      </c>
      <c r="R117" s="3" t="str">
        <f t="shared" ref="R117:R148" si="25">IF(AND(C117 &gt; 49, Q117="yes"), "YES", "NO")</f>
        <v>NO</v>
      </c>
      <c r="S117" s="3" t="str">
        <f t="shared" ref="S117:S148" si="26">IF(C117&gt;49,"YES", "NO")</f>
        <v>NO</v>
      </c>
    </row>
    <row r="118" spans="1:19" x14ac:dyDescent="0.2">
      <c r="A118" s="3">
        <v>117</v>
      </c>
      <c r="K118" s="3" t="str">
        <f t="shared" ref="K118:K149" si="27">IF(OR(G117="caecum",G117="terminal ileum", G117="neo-terminal ileum"), "YES", "NO")</f>
        <v>NO</v>
      </c>
      <c r="L118" s="3" t="str">
        <f t="shared" ref="L118:L149" si="28">IF(OR(G117="terminal ileum", G117="neo-terminal ileum"), "YES", "NO")</f>
        <v>NO</v>
      </c>
      <c r="M118" s="3" t="str">
        <f t="shared" ref="M118:M149" si="29">IF(OR(J117="adrenaline", J117="Argon beam",  J117="Clipping",  J117="Coagulation",  J117="endo-loop"), "YES", "NO")</f>
        <v>NO</v>
      </c>
      <c r="Q118" s="3" t="str">
        <f t="shared" si="19"/>
        <v>NO</v>
      </c>
      <c r="R118" s="3" t="str">
        <f t="shared" si="25"/>
        <v>NO</v>
      </c>
      <c r="S118" s="3" t="str">
        <f t="shared" si="26"/>
        <v>NO</v>
      </c>
    </row>
    <row r="119" spans="1:19" x14ac:dyDescent="0.2">
      <c r="A119" s="3">
        <v>118</v>
      </c>
      <c r="K119" s="3" t="str">
        <f t="shared" si="27"/>
        <v>NO</v>
      </c>
      <c r="L119" s="3" t="str">
        <f t="shared" si="28"/>
        <v>NO</v>
      </c>
      <c r="M119" s="3" t="str">
        <f t="shared" si="29"/>
        <v>NO</v>
      </c>
      <c r="Q119" s="3" t="str">
        <f t="shared" si="19"/>
        <v>NO</v>
      </c>
      <c r="R119" s="3" t="str">
        <f t="shared" si="25"/>
        <v>NO</v>
      </c>
      <c r="S119" s="3" t="str">
        <f t="shared" si="26"/>
        <v>NO</v>
      </c>
    </row>
    <row r="120" spans="1:19" x14ac:dyDescent="0.2">
      <c r="A120" s="3">
        <v>119</v>
      </c>
      <c r="K120" s="3" t="str">
        <f t="shared" si="27"/>
        <v>NO</v>
      </c>
      <c r="L120" s="3" t="str">
        <f t="shared" si="28"/>
        <v>NO</v>
      </c>
      <c r="M120" s="3" t="str">
        <f t="shared" si="29"/>
        <v>NO</v>
      </c>
      <c r="Q120" s="3" t="str">
        <f t="shared" si="19"/>
        <v>NO</v>
      </c>
      <c r="R120" s="3" t="str">
        <f t="shared" si="25"/>
        <v>NO</v>
      </c>
      <c r="S120" s="3" t="str">
        <f t="shared" si="26"/>
        <v>NO</v>
      </c>
    </row>
    <row r="121" spans="1:19" x14ac:dyDescent="0.2">
      <c r="A121" s="3">
        <v>120</v>
      </c>
      <c r="K121" s="3" t="str">
        <f t="shared" si="27"/>
        <v>NO</v>
      </c>
      <c r="L121" s="3" t="str">
        <f t="shared" si="28"/>
        <v>NO</v>
      </c>
      <c r="M121" s="3" t="str">
        <f t="shared" si="29"/>
        <v>NO</v>
      </c>
      <c r="Q121" s="3" t="str">
        <f t="shared" si="19"/>
        <v>NO</v>
      </c>
      <c r="R121" s="3" t="str">
        <f t="shared" si="25"/>
        <v>NO</v>
      </c>
      <c r="S121" s="3" t="str">
        <f t="shared" si="26"/>
        <v>NO</v>
      </c>
    </row>
    <row r="122" spans="1:19" x14ac:dyDescent="0.2">
      <c r="A122" s="3">
        <v>121</v>
      </c>
      <c r="K122" s="3" t="str">
        <f t="shared" si="27"/>
        <v>NO</v>
      </c>
      <c r="L122" s="3" t="str">
        <f t="shared" si="28"/>
        <v>NO</v>
      </c>
      <c r="M122" s="3" t="str">
        <f t="shared" si="29"/>
        <v>NO</v>
      </c>
      <c r="Q122" s="3" t="str">
        <f t="shared" si="19"/>
        <v>NO</v>
      </c>
      <c r="R122" s="3" t="str">
        <f t="shared" si="25"/>
        <v>NO</v>
      </c>
      <c r="S122" s="3" t="str">
        <f t="shared" si="26"/>
        <v>NO</v>
      </c>
    </row>
    <row r="123" spans="1:19" x14ac:dyDescent="0.2">
      <c r="A123" s="3">
        <v>122</v>
      </c>
      <c r="K123" s="3" t="str">
        <f t="shared" si="27"/>
        <v>NO</v>
      </c>
      <c r="L123" s="3" t="str">
        <f t="shared" si="28"/>
        <v>NO</v>
      </c>
      <c r="M123" s="3" t="str">
        <f t="shared" si="29"/>
        <v>NO</v>
      </c>
      <c r="Q123" s="3" t="str">
        <f t="shared" si="19"/>
        <v>NO</v>
      </c>
      <c r="R123" s="3" t="str">
        <f t="shared" si="25"/>
        <v>NO</v>
      </c>
      <c r="S123" s="3" t="str">
        <f t="shared" si="26"/>
        <v>NO</v>
      </c>
    </row>
    <row r="124" spans="1:19" x14ac:dyDescent="0.2">
      <c r="A124" s="3">
        <v>123</v>
      </c>
      <c r="K124" s="3" t="str">
        <f t="shared" si="27"/>
        <v>NO</v>
      </c>
      <c r="L124" s="3" t="str">
        <f t="shared" si="28"/>
        <v>NO</v>
      </c>
      <c r="M124" s="3" t="str">
        <f t="shared" si="29"/>
        <v>NO</v>
      </c>
      <c r="Q124" s="3" t="str">
        <f t="shared" si="19"/>
        <v>NO</v>
      </c>
      <c r="R124" s="3" t="str">
        <f t="shared" si="25"/>
        <v>NO</v>
      </c>
      <c r="S124" s="3" t="str">
        <f t="shared" si="26"/>
        <v>NO</v>
      </c>
    </row>
    <row r="125" spans="1:19" x14ac:dyDescent="0.2">
      <c r="A125" s="3">
        <v>124</v>
      </c>
      <c r="K125" s="3" t="str">
        <f t="shared" si="27"/>
        <v>NO</v>
      </c>
      <c r="L125" s="3" t="str">
        <f t="shared" si="28"/>
        <v>NO</v>
      </c>
      <c r="M125" s="3" t="str">
        <f t="shared" si="29"/>
        <v>NO</v>
      </c>
      <c r="Q125" s="3" t="str">
        <f t="shared" si="19"/>
        <v>NO</v>
      </c>
      <c r="R125" s="3" t="str">
        <f t="shared" si="25"/>
        <v>NO</v>
      </c>
      <c r="S125" s="3" t="str">
        <f t="shared" si="26"/>
        <v>NO</v>
      </c>
    </row>
    <row r="126" spans="1:19" x14ac:dyDescent="0.2">
      <c r="A126" s="3">
        <v>125</v>
      </c>
      <c r="K126" s="3" t="str">
        <f t="shared" si="27"/>
        <v>NO</v>
      </c>
      <c r="L126" s="3" t="str">
        <f t="shared" si="28"/>
        <v>NO</v>
      </c>
      <c r="M126" s="3" t="str">
        <f t="shared" si="29"/>
        <v>NO</v>
      </c>
      <c r="Q126" s="3" t="str">
        <f t="shared" si="19"/>
        <v>NO</v>
      </c>
      <c r="R126" s="3" t="str">
        <f t="shared" si="25"/>
        <v>NO</v>
      </c>
      <c r="S126" s="3" t="str">
        <f t="shared" si="26"/>
        <v>NO</v>
      </c>
    </row>
    <row r="127" spans="1:19" x14ac:dyDescent="0.2">
      <c r="A127" s="3">
        <v>126</v>
      </c>
      <c r="K127" s="3" t="str">
        <f t="shared" si="27"/>
        <v>NO</v>
      </c>
      <c r="L127" s="3" t="str">
        <f t="shared" si="28"/>
        <v>NO</v>
      </c>
      <c r="M127" s="3" t="str">
        <f t="shared" si="29"/>
        <v>NO</v>
      </c>
      <c r="Q127" s="3" t="str">
        <f t="shared" si="19"/>
        <v>NO</v>
      </c>
      <c r="R127" s="3" t="str">
        <f t="shared" si="25"/>
        <v>NO</v>
      </c>
      <c r="S127" s="3" t="str">
        <f t="shared" si="26"/>
        <v>NO</v>
      </c>
    </row>
    <row r="128" spans="1:19" x14ac:dyDescent="0.2">
      <c r="A128" s="3">
        <v>127</v>
      </c>
      <c r="K128" s="3" t="str">
        <f t="shared" si="27"/>
        <v>NO</v>
      </c>
      <c r="L128" s="3" t="str">
        <f t="shared" si="28"/>
        <v>NO</v>
      </c>
      <c r="M128" s="3" t="str">
        <f t="shared" si="29"/>
        <v>NO</v>
      </c>
      <c r="Q128" s="3" t="str">
        <f t="shared" si="19"/>
        <v>NO</v>
      </c>
      <c r="R128" s="3" t="str">
        <f t="shared" si="25"/>
        <v>NO</v>
      </c>
      <c r="S128" s="3" t="str">
        <f t="shared" si="26"/>
        <v>NO</v>
      </c>
    </row>
    <row r="129" spans="1:19" x14ac:dyDescent="0.2">
      <c r="A129" s="3">
        <v>128</v>
      </c>
      <c r="K129" s="3" t="str">
        <f t="shared" si="27"/>
        <v>NO</v>
      </c>
      <c r="L129" s="3" t="str">
        <f t="shared" si="28"/>
        <v>NO</v>
      </c>
      <c r="M129" s="3" t="str">
        <f t="shared" si="29"/>
        <v>NO</v>
      </c>
      <c r="Q129" s="3" t="str">
        <f t="shared" si="19"/>
        <v>NO</v>
      </c>
      <c r="R129" s="3" t="str">
        <f t="shared" si="25"/>
        <v>NO</v>
      </c>
      <c r="S129" s="3" t="str">
        <f t="shared" si="26"/>
        <v>NO</v>
      </c>
    </row>
    <row r="130" spans="1:19" x14ac:dyDescent="0.2">
      <c r="A130" s="3">
        <v>129</v>
      </c>
      <c r="K130" s="3" t="str">
        <f t="shared" si="27"/>
        <v>NO</v>
      </c>
      <c r="L130" s="3" t="str">
        <f t="shared" si="28"/>
        <v>NO</v>
      </c>
      <c r="M130" s="3" t="str">
        <f t="shared" si="29"/>
        <v>NO</v>
      </c>
      <c r="Q130" s="3" t="str">
        <f t="shared" si="19"/>
        <v>NO</v>
      </c>
      <c r="R130" s="3" t="str">
        <f t="shared" si="25"/>
        <v>NO</v>
      </c>
      <c r="S130" s="3" t="str">
        <f t="shared" si="26"/>
        <v>NO</v>
      </c>
    </row>
    <row r="131" spans="1:19" x14ac:dyDescent="0.2">
      <c r="A131" s="3">
        <v>130</v>
      </c>
      <c r="K131" s="3" t="str">
        <f t="shared" si="27"/>
        <v>NO</v>
      </c>
      <c r="L131" s="3" t="str">
        <f t="shared" si="28"/>
        <v>NO</v>
      </c>
      <c r="M131" s="3" t="str">
        <f t="shared" si="29"/>
        <v>NO</v>
      </c>
      <c r="Q131" s="3" t="str">
        <f t="shared" ref="Q131:Q194" si="30">IF(OR(P131="TA with LGD",P131="TA with HGD", P131="TVA with LGD", P131="TVA with HGD", P131="SSA/P"), "YES", "NO")</f>
        <v>NO</v>
      </c>
      <c r="R131" s="3" t="str">
        <f t="shared" si="25"/>
        <v>NO</v>
      </c>
      <c r="S131" s="3" t="str">
        <f t="shared" si="26"/>
        <v>NO</v>
      </c>
    </row>
    <row r="132" spans="1:19" x14ac:dyDescent="0.2">
      <c r="A132" s="3">
        <v>131</v>
      </c>
      <c r="K132" s="3" t="str">
        <f t="shared" si="27"/>
        <v>NO</v>
      </c>
      <c r="L132" s="3" t="str">
        <f t="shared" si="28"/>
        <v>NO</v>
      </c>
      <c r="M132" s="3" t="str">
        <f t="shared" si="29"/>
        <v>NO</v>
      </c>
      <c r="Q132" s="3" t="str">
        <f t="shared" si="30"/>
        <v>NO</v>
      </c>
      <c r="R132" s="3" t="str">
        <f t="shared" si="25"/>
        <v>NO</v>
      </c>
      <c r="S132" s="3" t="str">
        <f t="shared" si="26"/>
        <v>NO</v>
      </c>
    </row>
    <row r="133" spans="1:19" x14ac:dyDescent="0.2">
      <c r="A133" s="3">
        <v>132</v>
      </c>
      <c r="K133" s="3" t="str">
        <f t="shared" si="27"/>
        <v>NO</v>
      </c>
      <c r="L133" s="3" t="str">
        <f t="shared" si="28"/>
        <v>NO</v>
      </c>
      <c r="M133" s="3" t="str">
        <f t="shared" si="29"/>
        <v>NO</v>
      </c>
      <c r="Q133" s="3" t="str">
        <f t="shared" si="30"/>
        <v>NO</v>
      </c>
      <c r="R133" s="3" t="str">
        <f t="shared" si="25"/>
        <v>NO</v>
      </c>
      <c r="S133" s="3" t="str">
        <f t="shared" si="26"/>
        <v>NO</v>
      </c>
    </row>
    <row r="134" spans="1:19" x14ac:dyDescent="0.2">
      <c r="A134" s="3">
        <v>133</v>
      </c>
      <c r="K134" s="3" t="str">
        <f t="shared" si="27"/>
        <v>NO</v>
      </c>
      <c r="L134" s="3" t="str">
        <f t="shared" si="28"/>
        <v>NO</v>
      </c>
      <c r="M134" s="3" t="str">
        <f t="shared" si="29"/>
        <v>NO</v>
      </c>
      <c r="Q134" s="3" t="str">
        <f t="shared" si="30"/>
        <v>NO</v>
      </c>
      <c r="R134" s="3" t="str">
        <f t="shared" si="25"/>
        <v>NO</v>
      </c>
      <c r="S134" s="3" t="str">
        <f t="shared" si="26"/>
        <v>NO</v>
      </c>
    </row>
    <row r="135" spans="1:19" x14ac:dyDescent="0.2">
      <c r="A135" s="3">
        <v>134</v>
      </c>
      <c r="K135" s="3" t="str">
        <f t="shared" si="27"/>
        <v>NO</v>
      </c>
      <c r="L135" s="3" t="str">
        <f t="shared" si="28"/>
        <v>NO</v>
      </c>
      <c r="M135" s="3" t="str">
        <f t="shared" si="29"/>
        <v>NO</v>
      </c>
      <c r="Q135" s="3" t="str">
        <f t="shared" si="30"/>
        <v>NO</v>
      </c>
      <c r="R135" s="3" t="str">
        <f t="shared" si="25"/>
        <v>NO</v>
      </c>
      <c r="S135" s="3" t="str">
        <f t="shared" si="26"/>
        <v>NO</v>
      </c>
    </row>
    <row r="136" spans="1:19" x14ac:dyDescent="0.2">
      <c r="A136" s="3">
        <v>135</v>
      </c>
      <c r="K136" s="3" t="str">
        <f t="shared" si="27"/>
        <v>NO</v>
      </c>
      <c r="L136" s="3" t="str">
        <f t="shared" si="28"/>
        <v>NO</v>
      </c>
      <c r="M136" s="3" t="str">
        <f t="shared" si="29"/>
        <v>NO</v>
      </c>
      <c r="Q136" s="3" t="str">
        <f t="shared" si="30"/>
        <v>NO</v>
      </c>
      <c r="R136" s="3" t="str">
        <f t="shared" si="25"/>
        <v>NO</v>
      </c>
      <c r="S136" s="3" t="str">
        <f t="shared" si="26"/>
        <v>NO</v>
      </c>
    </row>
    <row r="137" spans="1:19" x14ac:dyDescent="0.2">
      <c r="A137" s="3">
        <v>136</v>
      </c>
      <c r="K137" s="3" t="str">
        <f t="shared" si="27"/>
        <v>NO</v>
      </c>
      <c r="L137" s="3" t="str">
        <f t="shared" si="28"/>
        <v>NO</v>
      </c>
      <c r="M137" s="3" t="str">
        <f t="shared" si="29"/>
        <v>NO</v>
      </c>
      <c r="Q137" s="3" t="str">
        <f t="shared" si="30"/>
        <v>NO</v>
      </c>
      <c r="R137" s="3" t="str">
        <f t="shared" si="25"/>
        <v>NO</v>
      </c>
      <c r="S137" s="3" t="str">
        <f t="shared" si="26"/>
        <v>NO</v>
      </c>
    </row>
    <row r="138" spans="1:19" x14ac:dyDescent="0.2">
      <c r="A138" s="3">
        <v>137</v>
      </c>
      <c r="K138" s="3" t="str">
        <f t="shared" si="27"/>
        <v>NO</v>
      </c>
      <c r="L138" s="3" t="str">
        <f t="shared" si="28"/>
        <v>NO</v>
      </c>
      <c r="M138" s="3" t="str">
        <f t="shared" si="29"/>
        <v>NO</v>
      </c>
      <c r="Q138" s="3" t="str">
        <f t="shared" si="30"/>
        <v>NO</v>
      </c>
      <c r="R138" s="3" t="str">
        <f t="shared" si="25"/>
        <v>NO</v>
      </c>
      <c r="S138" s="3" t="str">
        <f t="shared" si="26"/>
        <v>NO</v>
      </c>
    </row>
    <row r="139" spans="1:19" x14ac:dyDescent="0.2">
      <c r="A139" s="3">
        <v>138</v>
      </c>
      <c r="K139" s="3" t="str">
        <f t="shared" si="27"/>
        <v>NO</v>
      </c>
      <c r="L139" s="3" t="str">
        <f t="shared" si="28"/>
        <v>NO</v>
      </c>
      <c r="M139" s="3" t="str">
        <f t="shared" si="29"/>
        <v>NO</v>
      </c>
      <c r="Q139" s="3" t="str">
        <f t="shared" si="30"/>
        <v>NO</v>
      </c>
      <c r="R139" s="3" t="str">
        <f t="shared" si="25"/>
        <v>NO</v>
      </c>
      <c r="S139" s="3" t="str">
        <f t="shared" si="26"/>
        <v>NO</v>
      </c>
    </row>
    <row r="140" spans="1:19" x14ac:dyDescent="0.2">
      <c r="A140" s="3">
        <v>139</v>
      </c>
      <c r="K140" s="3" t="str">
        <f t="shared" si="27"/>
        <v>NO</v>
      </c>
      <c r="L140" s="3" t="str">
        <f t="shared" si="28"/>
        <v>NO</v>
      </c>
      <c r="M140" s="3" t="str">
        <f t="shared" si="29"/>
        <v>NO</v>
      </c>
      <c r="Q140" s="3" t="str">
        <f t="shared" si="30"/>
        <v>NO</v>
      </c>
      <c r="R140" s="3" t="str">
        <f t="shared" si="25"/>
        <v>NO</v>
      </c>
      <c r="S140" s="3" t="str">
        <f t="shared" si="26"/>
        <v>NO</v>
      </c>
    </row>
    <row r="141" spans="1:19" x14ac:dyDescent="0.2">
      <c r="A141" s="3">
        <v>140</v>
      </c>
      <c r="K141" s="3" t="str">
        <f t="shared" si="27"/>
        <v>NO</v>
      </c>
      <c r="L141" s="3" t="str">
        <f t="shared" si="28"/>
        <v>NO</v>
      </c>
      <c r="M141" s="3" t="str">
        <f t="shared" si="29"/>
        <v>NO</v>
      </c>
      <c r="Q141" s="3" t="str">
        <f t="shared" si="30"/>
        <v>NO</v>
      </c>
      <c r="R141" s="3" t="str">
        <f t="shared" si="25"/>
        <v>NO</v>
      </c>
      <c r="S141" s="3" t="str">
        <f t="shared" si="26"/>
        <v>NO</v>
      </c>
    </row>
    <row r="142" spans="1:19" x14ac:dyDescent="0.2">
      <c r="A142" s="3">
        <v>141</v>
      </c>
      <c r="K142" s="3" t="str">
        <f t="shared" si="27"/>
        <v>NO</v>
      </c>
      <c r="L142" s="3" t="str">
        <f t="shared" si="28"/>
        <v>NO</v>
      </c>
      <c r="M142" s="3" t="str">
        <f t="shared" si="29"/>
        <v>NO</v>
      </c>
      <c r="Q142" s="3" t="str">
        <f t="shared" si="30"/>
        <v>NO</v>
      </c>
      <c r="R142" s="3" t="str">
        <f t="shared" si="25"/>
        <v>NO</v>
      </c>
      <c r="S142" s="3" t="str">
        <f t="shared" si="26"/>
        <v>NO</v>
      </c>
    </row>
    <row r="143" spans="1:19" x14ac:dyDescent="0.2">
      <c r="A143" s="3">
        <v>142</v>
      </c>
      <c r="K143" s="3" t="str">
        <f t="shared" si="27"/>
        <v>NO</v>
      </c>
      <c r="L143" s="3" t="str">
        <f t="shared" si="28"/>
        <v>NO</v>
      </c>
      <c r="M143" s="3" t="str">
        <f t="shared" si="29"/>
        <v>NO</v>
      </c>
      <c r="Q143" s="3" t="str">
        <f t="shared" si="30"/>
        <v>NO</v>
      </c>
      <c r="R143" s="3" t="str">
        <f t="shared" si="25"/>
        <v>NO</v>
      </c>
      <c r="S143" s="3" t="str">
        <f t="shared" si="26"/>
        <v>NO</v>
      </c>
    </row>
    <row r="144" spans="1:19" x14ac:dyDescent="0.2">
      <c r="A144" s="3">
        <v>143</v>
      </c>
      <c r="K144" s="3" t="str">
        <f t="shared" si="27"/>
        <v>NO</v>
      </c>
      <c r="L144" s="3" t="str">
        <f t="shared" si="28"/>
        <v>NO</v>
      </c>
      <c r="M144" s="3" t="str">
        <f t="shared" si="29"/>
        <v>NO</v>
      </c>
      <c r="Q144" s="3" t="str">
        <f t="shared" si="30"/>
        <v>NO</v>
      </c>
      <c r="R144" s="3" t="str">
        <f t="shared" si="25"/>
        <v>NO</v>
      </c>
      <c r="S144" s="3" t="str">
        <f t="shared" si="26"/>
        <v>NO</v>
      </c>
    </row>
    <row r="145" spans="1:19" x14ac:dyDescent="0.2">
      <c r="A145" s="3">
        <v>144</v>
      </c>
      <c r="K145" s="3" t="str">
        <f t="shared" si="27"/>
        <v>NO</v>
      </c>
      <c r="L145" s="3" t="str">
        <f t="shared" si="28"/>
        <v>NO</v>
      </c>
      <c r="M145" s="3" t="str">
        <f t="shared" si="29"/>
        <v>NO</v>
      </c>
      <c r="Q145" s="3" t="str">
        <f t="shared" si="30"/>
        <v>NO</v>
      </c>
      <c r="R145" s="3" t="str">
        <f t="shared" si="25"/>
        <v>NO</v>
      </c>
      <c r="S145" s="3" t="str">
        <f t="shared" si="26"/>
        <v>NO</v>
      </c>
    </row>
    <row r="146" spans="1:19" x14ac:dyDescent="0.2">
      <c r="A146" s="3">
        <v>145</v>
      </c>
      <c r="K146" s="3" t="str">
        <f t="shared" si="27"/>
        <v>NO</v>
      </c>
      <c r="L146" s="3" t="str">
        <f t="shared" si="28"/>
        <v>NO</v>
      </c>
      <c r="M146" s="3" t="str">
        <f t="shared" si="29"/>
        <v>NO</v>
      </c>
      <c r="Q146" s="3" t="str">
        <f t="shared" si="30"/>
        <v>NO</v>
      </c>
      <c r="R146" s="3" t="str">
        <f t="shared" si="25"/>
        <v>NO</v>
      </c>
      <c r="S146" s="3" t="str">
        <f t="shared" si="26"/>
        <v>NO</v>
      </c>
    </row>
    <row r="147" spans="1:19" x14ac:dyDescent="0.2">
      <c r="A147" s="3">
        <v>146</v>
      </c>
      <c r="K147" s="3" t="str">
        <f t="shared" si="27"/>
        <v>NO</v>
      </c>
      <c r="L147" s="3" t="str">
        <f t="shared" si="28"/>
        <v>NO</v>
      </c>
      <c r="M147" s="3" t="str">
        <f t="shared" si="29"/>
        <v>NO</v>
      </c>
      <c r="Q147" s="3" t="str">
        <f t="shared" si="30"/>
        <v>NO</v>
      </c>
      <c r="R147" s="3" t="str">
        <f t="shared" si="25"/>
        <v>NO</v>
      </c>
      <c r="S147" s="3" t="str">
        <f t="shared" si="26"/>
        <v>NO</v>
      </c>
    </row>
    <row r="148" spans="1:19" x14ac:dyDescent="0.2">
      <c r="A148" s="3">
        <v>147</v>
      </c>
      <c r="K148" s="3" t="str">
        <f t="shared" si="27"/>
        <v>NO</v>
      </c>
      <c r="L148" s="3" t="str">
        <f t="shared" si="28"/>
        <v>NO</v>
      </c>
      <c r="M148" s="3" t="str">
        <f t="shared" si="29"/>
        <v>NO</v>
      </c>
      <c r="Q148" s="3" t="str">
        <f t="shared" si="30"/>
        <v>NO</v>
      </c>
      <c r="R148" s="3" t="str">
        <f t="shared" si="25"/>
        <v>NO</v>
      </c>
      <c r="S148" s="3" t="str">
        <f t="shared" si="26"/>
        <v>NO</v>
      </c>
    </row>
    <row r="149" spans="1:19" x14ac:dyDescent="0.2">
      <c r="A149" s="3">
        <v>148</v>
      </c>
      <c r="K149" s="3" t="str">
        <f t="shared" si="27"/>
        <v>NO</v>
      </c>
      <c r="L149" s="3" t="str">
        <f t="shared" si="28"/>
        <v>NO</v>
      </c>
      <c r="M149" s="3" t="str">
        <f t="shared" si="29"/>
        <v>NO</v>
      </c>
      <c r="Q149" s="3" t="str">
        <f t="shared" si="30"/>
        <v>NO</v>
      </c>
      <c r="R149" s="3" t="str">
        <f t="shared" ref="R149:R180" si="31">IF(AND(C149 &gt; 49, Q149="yes"), "YES", "NO")</f>
        <v>NO</v>
      </c>
      <c r="S149" s="3" t="str">
        <f t="shared" ref="S149:S180" si="32">IF(C149&gt;49,"YES", "NO")</f>
        <v>NO</v>
      </c>
    </row>
    <row r="150" spans="1:19" x14ac:dyDescent="0.2">
      <c r="A150" s="3">
        <v>149</v>
      </c>
      <c r="K150" s="3" t="str">
        <f t="shared" ref="K150:K181" si="33">IF(OR(G149="caecum",G149="terminal ileum", G149="neo-terminal ileum"), "YES", "NO")</f>
        <v>NO</v>
      </c>
      <c r="L150" s="3" t="str">
        <f t="shared" ref="L150:L181" si="34">IF(OR(G149="terminal ileum", G149="neo-terminal ileum"), "YES", "NO")</f>
        <v>NO</v>
      </c>
      <c r="M150" s="3" t="str">
        <f t="shared" ref="M150:M181" si="35">IF(OR(J149="adrenaline", J149="Argon beam",  J149="Clipping",  J149="Coagulation",  J149="endo-loop"), "YES", "NO")</f>
        <v>NO</v>
      </c>
      <c r="Q150" s="3" t="str">
        <f t="shared" si="30"/>
        <v>NO</v>
      </c>
      <c r="R150" s="3" t="str">
        <f t="shared" si="31"/>
        <v>NO</v>
      </c>
      <c r="S150" s="3" t="str">
        <f t="shared" si="32"/>
        <v>NO</v>
      </c>
    </row>
    <row r="151" spans="1:19" x14ac:dyDescent="0.2">
      <c r="A151" s="3">
        <v>150</v>
      </c>
      <c r="K151" s="3" t="str">
        <f t="shared" si="33"/>
        <v>NO</v>
      </c>
      <c r="L151" s="3" t="str">
        <f t="shared" si="34"/>
        <v>NO</v>
      </c>
      <c r="M151" s="3" t="str">
        <f t="shared" si="35"/>
        <v>NO</v>
      </c>
      <c r="Q151" s="3" t="str">
        <f t="shared" si="30"/>
        <v>NO</v>
      </c>
      <c r="R151" s="3" t="str">
        <f t="shared" si="31"/>
        <v>NO</v>
      </c>
      <c r="S151" s="3" t="str">
        <f t="shared" si="32"/>
        <v>NO</v>
      </c>
    </row>
    <row r="152" spans="1:19" x14ac:dyDescent="0.2">
      <c r="A152" s="3">
        <v>151</v>
      </c>
      <c r="K152" s="3" t="str">
        <f t="shared" si="33"/>
        <v>NO</v>
      </c>
      <c r="L152" s="3" t="str">
        <f t="shared" si="34"/>
        <v>NO</v>
      </c>
      <c r="M152" s="3" t="str">
        <f t="shared" si="35"/>
        <v>NO</v>
      </c>
      <c r="Q152" s="3" t="str">
        <f t="shared" si="30"/>
        <v>NO</v>
      </c>
      <c r="R152" s="3" t="str">
        <f t="shared" si="31"/>
        <v>NO</v>
      </c>
      <c r="S152" s="3" t="str">
        <f t="shared" si="32"/>
        <v>NO</v>
      </c>
    </row>
    <row r="153" spans="1:19" x14ac:dyDescent="0.2">
      <c r="A153" s="3">
        <v>152</v>
      </c>
      <c r="K153" s="3" t="str">
        <f t="shared" si="33"/>
        <v>NO</v>
      </c>
      <c r="L153" s="3" t="str">
        <f t="shared" si="34"/>
        <v>NO</v>
      </c>
      <c r="M153" s="3" t="str">
        <f t="shared" si="35"/>
        <v>NO</v>
      </c>
      <c r="Q153" s="3" t="str">
        <f t="shared" si="30"/>
        <v>NO</v>
      </c>
      <c r="R153" s="3" t="str">
        <f t="shared" si="31"/>
        <v>NO</v>
      </c>
      <c r="S153" s="3" t="str">
        <f t="shared" si="32"/>
        <v>NO</v>
      </c>
    </row>
    <row r="154" spans="1:19" x14ac:dyDescent="0.2">
      <c r="A154" s="3">
        <v>153</v>
      </c>
      <c r="K154" s="3" t="str">
        <f t="shared" si="33"/>
        <v>NO</v>
      </c>
      <c r="L154" s="3" t="str">
        <f t="shared" si="34"/>
        <v>NO</v>
      </c>
      <c r="M154" s="3" t="str">
        <f t="shared" si="35"/>
        <v>NO</v>
      </c>
      <c r="Q154" s="3" t="str">
        <f t="shared" si="30"/>
        <v>NO</v>
      </c>
      <c r="R154" s="3" t="str">
        <f t="shared" si="31"/>
        <v>NO</v>
      </c>
      <c r="S154" s="3" t="str">
        <f t="shared" si="32"/>
        <v>NO</v>
      </c>
    </row>
    <row r="155" spans="1:19" x14ac:dyDescent="0.2">
      <c r="A155" s="3">
        <v>154</v>
      </c>
      <c r="K155" s="3" t="str">
        <f t="shared" si="33"/>
        <v>NO</v>
      </c>
      <c r="L155" s="3" t="str">
        <f t="shared" si="34"/>
        <v>NO</v>
      </c>
      <c r="M155" s="3" t="str">
        <f t="shared" si="35"/>
        <v>NO</v>
      </c>
      <c r="Q155" s="3" t="str">
        <f t="shared" si="30"/>
        <v>NO</v>
      </c>
      <c r="R155" s="3" t="str">
        <f t="shared" si="31"/>
        <v>NO</v>
      </c>
      <c r="S155" s="3" t="str">
        <f t="shared" si="32"/>
        <v>NO</v>
      </c>
    </row>
    <row r="156" spans="1:19" x14ac:dyDescent="0.2">
      <c r="A156" s="3">
        <v>155</v>
      </c>
      <c r="K156" s="3" t="str">
        <f t="shared" si="33"/>
        <v>NO</v>
      </c>
      <c r="L156" s="3" t="str">
        <f t="shared" si="34"/>
        <v>NO</v>
      </c>
      <c r="M156" s="3" t="str">
        <f t="shared" si="35"/>
        <v>NO</v>
      </c>
      <c r="Q156" s="3" t="str">
        <f t="shared" si="30"/>
        <v>NO</v>
      </c>
      <c r="R156" s="3" t="str">
        <f t="shared" si="31"/>
        <v>NO</v>
      </c>
      <c r="S156" s="3" t="str">
        <f t="shared" si="32"/>
        <v>NO</v>
      </c>
    </row>
    <row r="157" spans="1:19" x14ac:dyDescent="0.2">
      <c r="A157" s="3">
        <v>156</v>
      </c>
      <c r="K157" s="3" t="str">
        <f t="shared" si="33"/>
        <v>NO</v>
      </c>
      <c r="L157" s="3" t="str">
        <f t="shared" si="34"/>
        <v>NO</v>
      </c>
      <c r="M157" s="3" t="str">
        <f t="shared" si="35"/>
        <v>NO</v>
      </c>
      <c r="Q157" s="3" t="str">
        <f t="shared" si="30"/>
        <v>NO</v>
      </c>
      <c r="R157" s="3" t="str">
        <f t="shared" si="31"/>
        <v>NO</v>
      </c>
      <c r="S157" s="3" t="str">
        <f t="shared" si="32"/>
        <v>NO</v>
      </c>
    </row>
    <row r="158" spans="1:19" x14ac:dyDescent="0.2">
      <c r="A158" s="3">
        <v>157</v>
      </c>
      <c r="K158" s="3" t="str">
        <f t="shared" si="33"/>
        <v>NO</v>
      </c>
      <c r="L158" s="3" t="str">
        <f t="shared" si="34"/>
        <v>NO</v>
      </c>
      <c r="M158" s="3" t="str">
        <f t="shared" si="35"/>
        <v>NO</v>
      </c>
      <c r="Q158" s="3" t="str">
        <f t="shared" si="30"/>
        <v>NO</v>
      </c>
      <c r="R158" s="3" t="str">
        <f t="shared" si="31"/>
        <v>NO</v>
      </c>
      <c r="S158" s="3" t="str">
        <f t="shared" si="32"/>
        <v>NO</v>
      </c>
    </row>
    <row r="159" spans="1:19" x14ac:dyDescent="0.2">
      <c r="A159" s="3">
        <v>158</v>
      </c>
      <c r="K159" s="3" t="str">
        <f t="shared" si="33"/>
        <v>NO</v>
      </c>
      <c r="L159" s="3" t="str">
        <f t="shared" si="34"/>
        <v>NO</v>
      </c>
      <c r="M159" s="3" t="str">
        <f t="shared" si="35"/>
        <v>NO</v>
      </c>
      <c r="Q159" s="3" t="str">
        <f t="shared" si="30"/>
        <v>NO</v>
      </c>
      <c r="R159" s="3" t="str">
        <f t="shared" si="31"/>
        <v>NO</v>
      </c>
      <c r="S159" s="3" t="str">
        <f t="shared" si="32"/>
        <v>NO</v>
      </c>
    </row>
    <row r="160" spans="1:19" x14ac:dyDescent="0.2">
      <c r="A160" s="3">
        <v>159</v>
      </c>
      <c r="K160" s="3" t="str">
        <f t="shared" si="33"/>
        <v>NO</v>
      </c>
      <c r="L160" s="3" t="str">
        <f t="shared" si="34"/>
        <v>NO</v>
      </c>
      <c r="M160" s="3" t="str">
        <f t="shared" si="35"/>
        <v>NO</v>
      </c>
      <c r="Q160" s="3" t="str">
        <f t="shared" si="30"/>
        <v>NO</v>
      </c>
      <c r="R160" s="3" t="str">
        <f t="shared" si="31"/>
        <v>NO</v>
      </c>
      <c r="S160" s="3" t="str">
        <f t="shared" si="32"/>
        <v>NO</v>
      </c>
    </row>
    <row r="161" spans="1:19" x14ac:dyDescent="0.2">
      <c r="A161" s="3">
        <v>160</v>
      </c>
      <c r="K161" s="3" t="str">
        <f t="shared" si="33"/>
        <v>NO</v>
      </c>
      <c r="L161" s="3" t="str">
        <f t="shared" si="34"/>
        <v>NO</v>
      </c>
      <c r="M161" s="3" t="str">
        <f t="shared" si="35"/>
        <v>NO</v>
      </c>
      <c r="Q161" s="3" t="str">
        <f t="shared" si="30"/>
        <v>NO</v>
      </c>
      <c r="R161" s="3" t="str">
        <f t="shared" si="31"/>
        <v>NO</v>
      </c>
      <c r="S161" s="3" t="str">
        <f t="shared" si="32"/>
        <v>NO</v>
      </c>
    </row>
    <row r="162" spans="1:19" x14ac:dyDescent="0.2">
      <c r="A162" s="3">
        <v>161</v>
      </c>
      <c r="K162" s="3" t="str">
        <f t="shared" si="33"/>
        <v>NO</v>
      </c>
      <c r="L162" s="3" t="str">
        <f t="shared" si="34"/>
        <v>NO</v>
      </c>
      <c r="M162" s="3" t="str">
        <f t="shared" si="35"/>
        <v>NO</v>
      </c>
      <c r="Q162" s="3" t="str">
        <f t="shared" si="30"/>
        <v>NO</v>
      </c>
      <c r="R162" s="3" t="str">
        <f t="shared" si="31"/>
        <v>NO</v>
      </c>
      <c r="S162" s="3" t="str">
        <f t="shared" si="32"/>
        <v>NO</v>
      </c>
    </row>
    <row r="163" spans="1:19" x14ac:dyDescent="0.2">
      <c r="A163" s="3">
        <v>162</v>
      </c>
      <c r="K163" s="3" t="str">
        <f t="shared" si="33"/>
        <v>NO</v>
      </c>
      <c r="L163" s="3" t="str">
        <f t="shared" si="34"/>
        <v>NO</v>
      </c>
      <c r="M163" s="3" t="str">
        <f t="shared" si="35"/>
        <v>NO</v>
      </c>
      <c r="Q163" s="3" t="str">
        <f t="shared" si="30"/>
        <v>NO</v>
      </c>
      <c r="R163" s="3" t="str">
        <f t="shared" si="31"/>
        <v>NO</v>
      </c>
      <c r="S163" s="3" t="str">
        <f t="shared" si="32"/>
        <v>NO</v>
      </c>
    </row>
    <row r="164" spans="1:19" x14ac:dyDescent="0.2">
      <c r="A164" s="3">
        <v>163</v>
      </c>
      <c r="K164" s="3" t="str">
        <f t="shared" si="33"/>
        <v>NO</v>
      </c>
      <c r="L164" s="3" t="str">
        <f t="shared" si="34"/>
        <v>NO</v>
      </c>
      <c r="M164" s="3" t="str">
        <f t="shared" si="35"/>
        <v>NO</v>
      </c>
      <c r="Q164" s="3" t="str">
        <f t="shared" si="30"/>
        <v>NO</v>
      </c>
      <c r="R164" s="3" t="str">
        <f t="shared" si="31"/>
        <v>NO</v>
      </c>
      <c r="S164" s="3" t="str">
        <f t="shared" si="32"/>
        <v>NO</v>
      </c>
    </row>
    <row r="165" spans="1:19" x14ac:dyDescent="0.2">
      <c r="A165" s="3">
        <v>164</v>
      </c>
      <c r="K165" s="3" t="str">
        <f t="shared" si="33"/>
        <v>NO</v>
      </c>
      <c r="L165" s="3" t="str">
        <f t="shared" si="34"/>
        <v>NO</v>
      </c>
      <c r="M165" s="3" t="str">
        <f t="shared" si="35"/>
        <v>NO</v>
      </c>
      <c r="Q165" s="3" t="str">
        <f t="shared" si="30"/>
        <v>NO</v>
      </c>
      <c r="R165" s="3" t="str">
        <f t="shared" si="31"/>
        <v>NO</v>
      </c>
      <c r="S165" s="3" t="str">
        <f t="shared" si="32"/>
        <v>NO</v>
      </c>
    </row>
    <row r="166" spans="1:19" x14ac:dyDescent="0.2">
      <c r="A166" s="3">
        <v>165</v>
      </c>
      <c r="K166" s="3" t="str">
        <f t="shared" si="33"/>
        <v>NO</v>
      </c>
      <c r="L166" s="3" t="str">
        <f t="shared" si="34"/>
        <v>NO</v>
      </c>
      <c r="M166" s="3" t="str">
        <f t="shared" si="35"/>
        <v>NO</v>
      </c>
      <c r="Q166" s="3" t="str">
        <f t="shared" si="30"/>
        <v>NO</v>
      </c>
      <c r="R166" s="3" t="str">
        <f t="shared" si="31"/>
        <v>NO</v>
      </c>
      <c r="S166" s="3" t="str">
        <f t="shared" si="32"/>
        <v>NO</v>
      </c>
    </row>
    <row r="167" spans="1:19" x14ac:dyDescent="0.2">
      <c r="A167" s="3">
        <v>166</v>
      </c>
      <c r="K167" s="3" t="str">
        <f t="shared" si="33"/>
        <v>NO</v>
      </c>
      <c r="L167" s="3" t="str">
        <f t="shared" si="34"/>
        <v>NO</v>
      </c>
      <c r="M167" s="3" t="str">
        <f t="shared" si="35"/>
        <v>NO</v>
      </c>
      <c r="Q167" s="3" t="str">
        <f t="shared" si="30"/>
        <v>NO</v>
      </c>
      <c r="R167" s="3" t="str">
        <f t="shared" si="31"/>
        <v>NO</v>
      </c>
      <c r="S167" s="3" t="str">
        <f t="shared" si="32"/>
        <v>NO</v>
      </c>
    </row>
    <row r="168" spans="1:19" x14ac:dyDescent="0.2">
      <c r="A168" s="3">
        <v>167</v>
      </c>
      <c r="K168" s="3" t="str">
        <f t="shared" si="33"/>
        <v>NO</v>
      </c>
      <c r="L168" s="3" t="str">
        <f t="shared" si="34"/>
        <v>NO</v>
      </c>
      <c r="M168" s="3" t="str">
        <f t="shared" si="35"/>
        <v>NO</v>
      </c>
      <c r="Q168" s="3" t="str">
        <f t="shared" si="30"/>
        <v>NO</v>
      </c>
      <c r="R168" s="3" t="str">
        <f t="shared" si="31"/>
        <v>NO</v>
      </c>
      <c r="S168" s="3" t="str">
        <f t="shared" si="32"/>
        <v>NO</v>
      </c>
    </row>
    <row r="169" spans="1:19" x14ac:dyDescent="0.2">
      <c r="A169" s="3">
        <v>168</v>
      </c>
      <c r="K169" s="3" t="str">
        <f t="shared" si="33"/>
        <v>NO</v>
      </c>
      <c r="L169" s="3" t="str">
        <f t="shared" si="34"/>
        <v>NO</v>
      </c>
      <c r="M169" s="3" t="str">
        <f t="shared" si="35"/>
        <v>NO</v>
      </c>
      <c r="Q169" s="3" t="str">
        <f t="shared" si="30"/>
        <v>NO</v>
      </c>
      <c r="R169" s="3" t="str">
        <f t="shared" si="31"/>
        <v>NO</v>
      </c>
      <c r="S169" s="3" t="str">
        <f t="shared" si="32"/>
        <v>NO</v>
      </c>
    </row>
    <row r="170" spans="1:19" x14ac:dyDescent="0.2">
      <c r="A170" s="3">
        <v>169</v>
      </c>
      <c r="K170" s="3" t="str">
        <f t="shared" si="33"/>
        <v>NO</v>
      </c>
      <c r="L170" s="3" t="str">
        <f t="shared" si="34"/>
        <v>NO</v>
      </c>
      <c r="M170" s="3" t="str">
        <f t="shared" si="35"/>
        <v>NO</v>
      </c>
      <c r="Q170" s="3" t="str">
        <f t="shared" si="30"/>
        <v>NO</v>
      </c>
      <c r="R170" s="3" t="str">
        <f t="shared" si="31"/>
        <v>NO</v>
      </c>
      <c r="S170" s="3" t="str">
        <f t="shared" si="32"/>
        <v>NO</v>
      </c>
    </row>
    <row r="171" spans="1:19" x14ac:dyDescent="0.2">
      <c r="A171" s="3">
        <v>170</v>
      </c>
      <c r="K171" s="3" t="str">
        <f t="shared" si="33"/>
        <v>NO</v>
      </c>
      <c r="L171" s="3" t="str">
        <f t="shared" si="34"/>
        <v>NO</v>
      </c>
      <c r="M171" s="3" t="str">
        <f t="shared" si="35"/>
        <v>NO</v>
      </c>
      <c r="Q171" s="3" t="str">
        <f t="shared" si="30"/>
        <v>NO</v>
      </c>
      <c r="R171" s="3" t="str">
        <f t="shared" si="31"/>
        <v>NO</v>
      </c>
      <c r="S171" s="3" t="str">
        <f t="shared" si="32"/>
        <v>NO</v>
      </c>
    </row>
    <row r="172" spans="1:19" x14ac:dyDescent="0.2">
      <c r="A172" s="3">
        <v>171</v>
      </c>
      <c r="K172" s="3" t="str">
        <f t="shared" si="33"/>
        <v>NO</v>
      </c>
      <c r="L172" s="3" t="str">
        <f t="shared" si="34"/>
        <v>NO</v>
      </c>
      <c r="M172" s="3" t="str">
        <f t="shared" si="35"/>
        <v>NO</v>
      </c>
      <c r="Q172" s="3" t="str">
        <f t="shared" si="30"/>
        <v>NO</v>
      </c>
      <c r="R172" s="3" t="str">
        <f t="shared" si="31"/>
        <v>NO</v>
      </c>
      <c r="S172" s="3" t="str">
        <f t="shared" si="32"/>
        <v>NO</v>
      </c>
    </row>
    <row r="173" spans="1:19" x14ac:dyDescent="0.2">
      <c r="A173" s="3">
        <v>172</v>
      </c>
      <c r="K173" s="3" t="str">
        <f t="shared" si="33"/>
        <v>NO</v>
      </c>
      <c r="L173" s="3" t="str">
        <f t="shared" si="34"/>
        <v>NO</v>
      </c>
      <c r="M173" s="3" t="str">
        <f t="shared" si="35"/>
        <v>NO</v>
      </c>
      <c r="Q173" s="3" t="str">
        <f t="shared" si="30"/>
        <v>NO</v>
      </c>
      <c r="R173" s="3" t="str">
        <f t="shared" si="31"/>
        <v>NO</v>
      </c>
      <c r="S173" s="3" t="str">
        <f t="shared" si="32"/>
        <v>NO</v>
      </c>
    </row>
    <row r="174" spans="1:19" x14ac:dyDescent="0.2">
      <c r="A174" s="3">
        <v>173</v>
      </c>
      <c r="K174" s="3" t="str">
        <f t="shared" si="33"/>
        <v>NO</v>
      </c>
      <c r="L174" s="3" t="str">
        <f t="shared" si="34"/>
        <v>NO</v>
      </c>
      <c r="M174" s="3" t="str">
        <f t="shared" si="35"/>
        <v>NO</v>
      </c>
      <c r="Q174" s="3" t="str">
        <f t="shared" si="30"/>
        <v>NO</v>
      </c>
      <c r="R174" s="3" t="str">
        <f t="shared" si="31"/>
        <v>NO</v>
      </c>
      <c r="S174" s="3" t="str">
        <f t="shared" si="32"/>
        <v>NO</v>
      </c>
    </row>
    <row r="175" spans="1:19" x14ac:dyDescent="0.2">
      <c r="A175" s="3">
        <v>174</v>
      </c>
      <c r="K175" s="3" t="str">
        <f t="shared" si="33"/>
        <v>NO</v>
      </c>
      <c r="L175" s="3" t="str">
        <f t="shared" si="34"/>
        <v>NO</v>
      </c>
      <c r="M175" s="3" t="str">
        <f t="shared" si="35"/>
        <v>NO</v>
      </c>
      <c r="Q175" s="3" t="str">
        <f t="shared" si="30"/>
        <v>NO</v>
      </c>
      <c r="R175" s="3" t="str">
        <f t="shared" si="31"/>
        <v>NO</v>
      </c>
      <c r="S175" s="3" t="str">
        <f t="shared" si="32"/>
        <v>NO</v>
      </c>
    </row>
    <row r="176" spans="1:19" x14ac:dyDescent="0.2">
      <c r="A176" s="3">
        <v>175</v>
      </c>
      <c r="K176" s="3" t="str">
        <f t="shared" si="33"/>
        <v>NO</v>
      </c>
      <c r="L176" s="3" t="str">
        <f t="shared" si="34"/>
        <v>NO</v>
      </c>
      <c r="M176" s="3" t="str">
        <f t="shared" si="35"/>
        <v>NO</v>
      </c>
      <c r="Q176" s="3" t="str">
        <f t="shared" si="30"/>
        <v>NO</v>
      </c>
      <c r="R176" s="3" t="str">
        <f t="shared" si="31"/>
        <v>NO</v>
      </c>
      <c r="S176" s="3" t="str">
        <f t="shared" si="32"/>
        <v>NO</v>
      </c>
    </row>
    <row r="177" spans="1:19" x14ac:dyDescent="0.2">
      <c r="A177" s="3">
        <v>176</v>
      </c>
      <c r="K177" s="3" t="str">
        <f t="shared" si="33"/>
        <v>NO</v>
      </c>
      <c r="L177" s="3" t="str">
        <f t="shared" si="34"/>
        <v>NO</v>
      </c>
      <c r="M177" s="3" t="str">
        <f t="shared" si="35"/>
        <v>NO</v>
      </c>
      <c r="Q177" s="3" t="str">
        <f t="shared" si="30"/>
        <v>NO</v>
      </c>
      <c r="R177" s="3" t="str">
        <f t="shared" si="31"/>
        <v>NO</v>
      </c>
      <c r="S177" s="3" t="str">
        <f t="shared" si="32"/>
        <v>NO</v>
      </c>
    </row>
    <row r="178" spans="1:19" x14ac:dyDescent="0.2">
      <c r="A178" s="3">
        <v>177</v>
      </c>
      <c r="K178" s="3" t="str">
        <f t="shared" si="33"/>
        <v>NO</v>
      </c>
      <c r="L178" s="3" t="str">
        <f t="shared" si="34"/>
        <v>NO</v>
      </c>
      <c r="M178" s="3" t="str">
        <f t="shared" si="35"/>
        <v>NO</v>
      </c>
      <c r="Q178" s="3" t="str">
        <f t="shared" si="30"/>
        <v>NO</v>
      </c>
      <c r="R178" s="3" t="str">
        <f t="shared" si="31"/>
        <v>NO</v>
      </c>
      <c r="S178" s="3" t="str">
        <f t="shared" si="32"/>
        <v>NO</v>
      </c>
    </row>
    <row r="179" spans="1:19" x14ac:dyDescent="0.2">
      <c r="A179" s="3">
        <v>178</v>
      </c>
      <c r="K179" s="3" t="str">
        <f t="shared" si="33"/>
        <v>NO</v>
      </c>
      <c r="L179" s="3" t="str">
        <f t="shared" si="34"/>
        <v>NO</v>
      </c>
      <c r="M179" s="3" t="str">
        <f t="shared" si="35"/>
        <v>NO</v>
      </c>
      <c r="Q179" s="3" t="str">
        <f t="shared" si="30"/>
        <v>NO</v>
      </c>
      <c r="R179" s="3" t="str">
        <f t="shared" si="31"/>
        <v>NO</v>
      </c>
      <c r="S179" s="3" t="str">
        <f t="shared" si="32"/>
        <v>NO</v>
      </c>
    </row>
    <row r="180" spans="1:19" x14ac:dyDescent="0.2">
      <c r="A180" s="3">
        <v>179</v>
      </c>
      <c r="K180" s="3" t="str">
        <f t="shared" si="33"/>
        <v>NO</v>
      </c>
      <c r="L180" s="3" t="str">
        <f t="shared" si="34"/>
        <v>NO</v>
      </c>
      <c r="M180" s="3" t="str">
        <f t="shared" si="35"/>
        <v>NO</v>
      </c>
      <c r="Q180" s="3" t="str">
        <f t="shared" si="30"/>
        <v>NO</v>
      </c>
      <c r="R180" s="3" t="str">
        <f t="shared" si="31"/>
        <v>NO</v>
      </c>
      <c r="S180" s="3" t="str">
        <f t="shared" si="32"/>
        <v>NO</v>
      </c>
    </row>
    <row r="181" spans="1:19" x14ac:dyDescent="0.2">
      <c r="A181" s="3">
        <v>180</v>
      </c>
      <c r="K181" s="3" t="str">
        <f t="shared" si="33"/>
        <v>NO</v>
      </c>
      <c r="L181" s="3" t="str">
        <f t="shared" si="34"/>
        <v>NO</v>
      </c>
      <c r="M181" s="3" t="str">
        <f t="shared" si="35"/>
        <v>NO</v>
      </c>
      <c r="Q181" s="3" t="str">
        <f t="shared" si="30"/>
        <v>NO</v>
      </c>
      <c r="R181" s="3" t="str">
        <f t="shared" ref="R181:R201" si="36">IF(AND(C181 &gt; 49, Q181="yes"), "YES", "NO")</f>
        <v>NO</v>
      </c>
      <c r="S181" s="3" t="str">
        <f t="shared" ref="S181:S194" si="37">IF(C181&gt;49,"YES", "NO")</f>
        <v>NO</v>
      </c>
    </row>
    <row r="182" spans="1:19" x14ac:dyDescent="0.2">
      <c r="A182" s="3">
        <v>181</v>
      </c>
      <c r="K182" s="3" t="str">
        <f t="shared" ref="K182:K201" si="38">IF(OR(G181="caecum",G181="terminal ileum", G181="neo-terminal ileum"), "YES", "NO")</f>
        <v>NO</v>
      </c>
      <c r="L182" s="3" t="str">
        <f t="shared" ref="L182:L201" si="39">IF(OR(G181="terminal ileum", G181="neo-terminal ileum"), "YES", "NO")</f>
        <v>NO</v>
      </c>
      <c r="M182" s="3" t="str">
        <f t="shared" ref="M182:M201" si="40">IF(OR(J181="adrenaline", J181="Argon beam",  J181="Clipping",  J181="Coagulation",  J181="endo-loop"), "YES", "NO")</f>
        <v>NO</v>
      </c>
      <c r="Q182" s="3" t="str">
        <f t="shared" si="30"/>
        <v>NO</v>
      </c>
      <c r="R182" s="3" t="str">
        <f t="shared" si="36"/>
        <v>NO</v>
      </c>
      <c r="S182" s="3" t="str">
        <f t="shared" si="37"/>
        <v>NO</v>
      </c>
    </row>
    <row r="183" spans="1:19" x14ac:dyDescent="0.2">
      <c r="A183" s="3">
        <v>182</v>
      </c>
      <c r="K183" s="3" t="str">
        <f t="shared" si="38"/>
        <v>NO</v>
      </c>
      <c r="L183" s="3" t="str">
        <f t="shared" si="39"/>
        <v>NO</v>
      </c>
      <c r="M183" s="3" t="str">
        <f t="shared" si="40"/>
        <v>NO</v>
      </c>
      <c r="Q183" s="3" t="str">
        <f t="shared" si="30"/>
        <v>NO</v>
      </c>
      <c r="R183" s="3" t="str">
        <f t="shared" si="36"/>
        <v>NO</v>
      </c>
      <c r="S183" s="3" t="str">
        <f t="shared" si="37"/>
        <v>NO</v>
      </c>
    </row>
    <row r="184" spans="1:19" x14ac:dyDescent="0.2">
      <c r="A184" s="3">
        <v>183</v>
      </c>
      <c r="K184" s="3" t="str">
        <f t="shared" si="38"/>
        <v>NO</v>
      </c>
      <c r="L184" s="3" t="str">
        <f t="shared" si="39"/>
        <v>NO</v>
      </c>
      <c r="M184" s="3" t="str">
        <f t="shared" si="40"/>
        <v>NO</v>
      </c>
      <c r="Q184" s="3" t="str">
        <f t="shared" si="30"/>
        <v>NO</v>
      </c>
      <c r="R184" s="3" t="str">
        <f t="shared" si="36"/>
        <v>NO</v>
      </c>
      <c r="S184" s="3" t="str">
        <f t="shared" si="37"/>
        <v>NO</v>
      </c>
    </row>
    <row r="185" spans="1:19" x14ac:dyDescent="0.2">
      <c r="A185" s="3">
        <v>184</v>
      </c>
      <c r="K185" s="3" t="str">
        <f t="shared" si="38"/>
        <v>NO</v>
      </c>
      <c r="L185" s="3" t="str">
        <f t="shared" si="39"/>
        <v>NO</v>
      </c>
      <c r="M185" s="3" t="str">
        <f t="shared" si="40"/>
        <v>NO</v>
      </c>
      <c r="Q185" s="3" t="str">
        <f t="shared" si="30"/>
        <v>NO</v>
      </c>
      <c r="R185" s="3" t="str">
        <f t="shared" si="36"/>
        <v>NO</v>
      </c>
      <c r="S185" s="3" t="str">
        <f t="shared" si="37"/>
        <v>NO</v>
      </c>
    </row>
    <row r="186" spans="1:19" x14ac:dyDescent="0.2">
      <c r="A186" s="3">
        <v>185</v>
      </c>
      <c r="K186" s="3" t="str">
        <f t="shared" si="38"/>
        <v>NO</v>
      </c>
      <c r="L186" s="3" t="str">
        <f t="shared" si="39"/>
        <v>NO</v>
      </c>
      <c r="M186" s="3" t="str">
        <f t="shared" si="40"/>
        <v>NO</v>
      </c>
      <c r="Q186" s="3" t="str">
        <f t="shared" si="30"/>
        <v>NO</v>
      </c>
      <c r="R186" s="3" t="str">
        <f t="shared" si="36"/>
        <v>NO</v>
      </c>
      <c r="S186" s="3" t="str">
        <f t="shared" si="37"/>
        <v>NO</v>
      </c>
    </row>
    <row r="187" spans="1:19" x14ac:dyDescent="0.2">
      <c r="A187" s="3">
        <v>186</v>
      </c>
      <c r="K187" s="3" t="str">
        <f t="shared" si="38"/>
        <v>NO</v>
      </c>
      <c r="L187" s="3" t="str">
        <f t="shared" si="39"/>
        <v>NO</v>
      </c>
      <c r="M187" s="3" t="str">
        <f t="shared" si="40"/>
        <v>NO</v>
      </c>
      <c r="Q187" s="3" t="str">
        <f t="shared" si="30"/>
        <v>NO</v>
      </c>
      <c r="R187" s="3" t="str">
        <f t="shared" si="36"/>
        <v>NO</v>
      </c>
      <c r="S187" s="3" t="str">
        <f t="shared" si="37"/>
        <v>NO</v>
      </c>
    </row>
    <row r="188" spans="1:19" x14ac:dyDescent="0.2">
      <c r="A188" s="3">
        <v>187</v>
      </c>
      <c r="K188" s="3" t="str">
        <f t="shared" si="38"/>
        <v>NO</v>
      </c>
      <c r="L188" s="3" t="str">
        <f t="shared" si="39"/>
        <v>NO</v>
      </c>
      <c r="M188" s="3" t="str">
        <f t="shared" si="40"/>
        <v>NO</v>
      </c>
      <c r="Q188" s="3" t="str">
        <f t="shared" si="30"/>
        <v>NO</v>
      </c>
      <c r="R188" s="3" t="str">
        <f t="shared" si="36"/>
        <v>NO</v>
      </c>
      <c r="S188" s="3" t="str">
        <f t="shared" si="37"/>
        <v>NO</v>
      </c>
    </row>
    <row r="189" spans="1:19" x14ac:dyDescent="0.2">
      <c r="A189" s="3">
        <v>188</v>
      </c>
      <c r="K189" s="3" t="str">
        <f t="shared" si="38"/>
        <v>NO</v>
      </c>
      <c r="L189" s="3" t="str">
        <f t="shared" si="39"/>
        <v>NO</v>
      </c>
      <c r="M189" s="3" t="str">
        <f t="shared" si="40"/>
        <v>NO</v>
      </c>
      <c r="Q189" s="3" t="str">
        <f t="shared" si="30"/>
        <v>NO</v>
      </c>
      <c r="R189" s="3" t="str">
        <f t="shared" si="36"/>
        <v>NO</v>
      </c>
      <c r="S189" s="3" t="str">
        <f t="shared" si="37"/>
        <v>NO</v>
      </c>
    </row>
    <row r="190" spans="1:19" x14ac:dyDescent="0.2">
      <c r="A190" s="3">
        <v>189</v>
      </c>
      <c r="K190" s="3" t="str">
        <f t="shared" si="38"/>
        <v>NO</v>
      </c>
      <c r="L190" s="3" t="str">
        <f t="shared" si="39"/>
        <v>NO</v>
      </c>
      <c r="M190" s="3" t="str">
        <f t="shared" si="40"/>
        <v>NO</v>
      </c>
      <c r="Q190" s="3" t="str">
        <f t="shared" si="30"/>
        <v>NO</v>
      </c>
      <c r="R190" s="3" t="str">
        <f t="shared" si="36"/>
        <v>NO</v>
      </c>
      <c r="S190" s="3" t="str">
        <f t="shared" si="37"/>
        <v>NO</v>
      </c>
    </row>
    <row r="191" spans="1:19" x14ac:dyDescent="0.2">
      <c r="A191" s="3">
        <v>190</v>
      </c>
      <c r="K191" s="3" t="str">
        <f t="shared" si="38"/>
        <v>NO</v>
      </c>
      <c r="L191" s="3" t="str">
        <f t="shared" si="39"/>
        <v>NO</v>
      </c>
      <c r="M191" s="3" t="str">
        <f t="shared" si="40"/>
        <v>NO</v>
      </c>
      <c r="Q191" s="3" t="str">
        <f t="shared" si="30"/>
        <v>NO</v>
      </c>
      <c r="R191" s="3" t="str">
        <f t="shared" si="36"/>
        <v>NO</v>
      </c>
      <c r="S191" s="3" t="str">
        <f t="shared" si="37"/>
        <v>NO</v>
      </c>
    </row>
    <row r="192" spans="1:19" x14ac:dyDescent="0.2">
      <c r="A192" s="3">
        <v>191</v>
      </c>
      <c r="K192" s="3" t="str">
        <f t="shared" si="38"/>
        <v>NO</v>
      </c>
      <c r="L192" s="3" t="str">
        <f t="shared" si="39"/>
        <v>NO</v>
      </c>
      <c r="M192" s="3" t="str">
        <f t="shared" si="40"/>
        <v>NO</v>
      </c>
      <c r="Q192" s="3" t="str">
        <f t="shared" si="30"/>
        <v>NO</v>
      </c>
      <c r="R192" s="3" t="str">
        <f t="shared" si="36"/>
        <v>NO</v>
      </c>
      <c r="S192" s="3" t="str">
        <f t="shared" si="37"/>
        <v>NO</v>
      </c>
    </row>
    <row r="193" spans="1:19" x14ac:dyDescent="0.2">
      <c r="A193" s="3">
        <v>192</v>
      </c>
      <c r="K193" s="3" t="str">
        <f t="shared" si="38"/>
        <v>NO</v>
      </c>
      <c r="L193" s="3" t="str">
        <f t="shared" si="39"/>
        <v>NO</v>
      </c>
      <c r="M193" s="3" t="str">
        <f t="shared" si="40"/>
        <v>NO</v>
      </c>
      <c r="Q193" s="3" t="str">
        <f t="shared" si="30"/>
        <v>NO</v>
      </c>
      <c r="R193" s="3" t="str">
        <f t="shared" si="36"/>
        <v>NO</v>
      </c>
      <c r="S193" s="3" t="str">
        <f t="shared" si="37"/>
        <v>NO</v>
      </c>
    </row>
    <row r="194" spans="1:19" x14ac:dyDescent="0.2">
      <c r="A194" s="3">
        <v>193</v>
      </c>
      <c r="K194" s="3" t="str">
        <f t="shared" si="38"/>
        <v>NO</v>
      </c>
      <c r="L194" s="3" t="str">
        <f t="shared" si="39"/>
        <v>NO</v>
      </c>
      <c r="M194" s="3" t="str">
        <f t="shared" si="40"/>
        <v>NO</v>
      </c>
      <c r="Q194" s="3" t="str">
        <f t="shared" si="30"/>
        <v>NO</v>
      </c>
      <c r="R194" s="3" t="str">
        <f t="shared" si="36"/>
        <v>NO</v>
      </c>
      <c r="S194" s="3" t="str">
        <f t="shared" si="37"/>
        <v>NO</v>
      </c>
    </row>
    <row r="195" spans="1:19" x14ac:dyDescent="0.2">
      <c r="A195" s="3">
        <v>194</v>
      </c>
      <c r="K195" s="3" t="str">
        <f t="shared" si="38"/>
        <v>NO</v>
      </c>
      <c r="L195" s="3" t="str">
        <f t="shared" si="39"/>
        <v>NO</v>
      </c>
      <c r="M195" s="3" t="str">
        <f t="shared" si="40"/>
        <v>NO</v>
      </c>
      <c r="Q195" s="3" t="str">
        <f t="shared" ref="Q195:Q201" si="41">IF(OR(P195="TA with LGD",P195="TA with HGD", P195="TVA with LGD", P195="TVA with HGD", P195="SSA/P"), "YES", "NO")</f>
        <v>NO</v>
      </c>
      <c r="R195" s="3" t="str">
        <f t="shared" si="36"/>
        <v>NO</v>
      </c>
      <c r="S195" s="3" t="str">
        <f t="shared" ref="S195:S201" si="42">IF(C195&gt;49,"YES", "NO")</f>
        <v>NO</v>
      </c>
    </row>
    <row r="196" spans="1:19" x14ac:dyDescent="0.2">
      <c r="A196" s="3">
        <v>195</v>
      </c>
      <c r="K196" s="3" t="str">
        <f t="shared" si="38"/>
        <v>NO</v>
      </c>
      <c r="L196" s="3" t="str">
        <f t="shared" si="39"/>
        <v>NO</v>
      </c>
      <c r="M196" s="3" t="str">
        <f t="shared" si="40"/>
        <v>NO</v>
      </c>
      <c r="Q196" s="3" t="str">
        <f t="shared" si="41"/>
        <v>NO</v>
      </c>
      <c r="R196" s="3" t="str">
        <f t="shared" si="36"/>
        <v>NO</v>
      </c>
      <c r="S196" s="3" t="str">
        <f t="shared" si="42"/>
        <v>NO</v>
      </c>
    </row>
    <row r="197" spans="1:19" x14ac:dyDescent="0.2">
      <c r="A197" s="3">
        <v>196</v>
      </c>
      <c r="K197" s="3" t="str">
        <f t="shared" si="38"/>
        <v>NO</v>
      </c>
      <c r="L197" s="3" t="str">
        <f t="shared" si="39"/>
        <v>NO</v>
      </c>
      <c r="M197" s="3" t="str">
        <f t="shared" si="40"/>
        <v>NO</v>
      </c>
      <c r="Q197" s="3" t="str">
        <f t="shared" si="41"/>
        <v>NO</v>
      </c>
      <c r="R197" s="3" t="str">
        <f t="shared" si="36"/>
        <v>NO</v>
      </c>
      <c r="S197" s="3" t="str">
        <f t="shared" si="42"/>
        <v>NO</v>
      </c>
    </row>
    <row r="198" spans="1:19" x14ac:dyDescent="0.2">
      <c r="A198" s="3">
        <v>197</v>
      </c>
      <c r="K198" s="3" t="str">
        <f t="shared" si="38"/>
        <v>NO</v>
      </c>
      <c r="L198" s="3" t="str">
        <f t="shared" si="39"/>
        <v>NO</v>
      </c>
      <c r="M198" s="3" t="str">
        <f t="shared" si="40"/>
        <v>NO</v>
      </c>
      <c r="Q198" s="3" t="str">
        <f t="shared" si="41"/>
        <v>NO</v>
      </c>
      <c r="R198" s="3" t="str">
        <f t="shared" si="36"/>
        <v>NO</v>
      </c>
      <c r="S198" s="3" t="str">
        <f t="shared" si="42"/>
        <v>NO</v>
      </c>
    </row>
    <row r="199" spans="1:19" x14ac:dyDescent="0.2">
      <c r="A199" s="3">
        <v>198</v>
      </c>
      <c r="K199" s="3" t="str">
        <f t="shared" si="38"/>
        <v>NO</v>
      </c>
      <c r="L199" s="3" t="str">
        <f t="shared" si="39"/>
        <v>NO</v>
      </c>
      <c r="M199" s="3" t="str">
        <f t="shared" si="40"/>
        <v>NO</v>
      </c>
      <c r="Q199" s="3" t="str">
        <f t="shared" si="41"/>
        <v>NO</v>
      </c>
      <c r="R199" s="3" t="str">
        <f t="shared" si="36"/>
        <v>NO</v>
      </c>
      <c r="S199" s="3" t="str">
        <f t="shared" si="42"/>
        <v>NO</v>
      </c>
    </row>
    <row r="200" spans="1:19" x14ac:dyDescent="0.2">
      <c r="A200" s="3">
        <v>199</v>
      </c>
      <c r="K200" s="3" t="str">
        <f t="shared" si="38"/>
        <v>NO</v>
      </c>
      <c r="L200" s="3" t="str">
        <f t="shared" si="39"/>
        <v>NO</v>
      </c>
      <c r="M200" s="3" t="str">
        <f t="shared" si="40"/>
        <v>NO</v>
      </c>
      <c r="Q200" s="3" t="str">
        <f t="shared" si="41"/>
        <v>NO</v>
      </c>
      <c r="R200" s="3" t="str">
        <f t="shared" si="36"/>
        <v>NO</v>
      </c>
      <c r="S200" s="3" t="str">
        <f t="shared" si="42"/>
        <v>NO</v>
      </c>
    </row>
    <row r="201" spans="1:19" x14ac:dyDescent="0.2">
      <c r="A201" s="3">
        <v>200</v>
      </c>
      <c r="K201" s="3" t="str">
        <f t="shared" si="38"/>
        <v>NO</v>
      </c>
      <c r="L201" s="3" t="str">
        <f t="shared" si="39"/>
        <v>NO</v>
      </c>
      <c r="M201" s="3" t="str">
        <f t="shared" si="40"/>
        <v>NO</v>
      </c>
      <c r="Q201" s="3" t="str">
        <f t="shared" si="41"/>
        <v>NO</v>
      </c>
      <c r="R201" s="3" t="str">
        <f t="shared" si="36"/>
        <v>NO</v>
      </c>
      <c r="S201" s="3" t="str">
        <f t="shared" si="42"/>
        <v>NO</v>
      </c>
    </row>
    <row r="202" spans="1:19" x14ac:dyDescent="0.2">
      <c r="A202" s="3">
        <v>201</v>
      </c>
      <c r="K202" s="3" t="str">
        <f t="shared" ref="K202:K250" si="43">IF(OR(G201="caecum",G201="terminal ileum", G201="neo-terminal ileum"), "YES", "NO")</f>
        <v>NO</v>
      </c>
      <c r="L202" s="3" t="str">
        <f t="shared" ref="L202:L250" si="44">IF(OR(G201="terminal ileum", G201="neo-terminal ileum"), "YES", "NO")</f>
        <v>NO</v>
      </c>
      <c r="M202" s="3" t="str">
        <f t="shared" ref="M202:M250" si="45">IF(OR(J201="adrenaline", J201="Argon beam",  J201="Clipping",  J201="Coagulation",  J201="endo-loop"), "YES", "NO")</f>
        <v>NO</v>
      </c>
      <c r="Q202" s="3" t="str">
        <f t="shared" ref="Q202:Q250" si="46">IF(OR(P202="TA with LGD",P202="TA with HGD", P202="TVA with LGD", P202="TVA with HGD", P202="SSA/P"), "YES", "NO")</f>
        <v>NO</v>
      </c>
      <c r="R202" s="3" t="str">
        <f t="shared" ref="R202:R250" si="47">IF(AND(C202 &gt; 49, Q202="yes"), "YES", "NO")</f>
        <v>NO</v>
      </c>
      <c r="S202" s="3" t="str">
        <f t="shared" ref="S202:S250" si="48">IF(C202&gt;49,"YES", "NO")</f>
        <v>NO</v>
      </c>
    </row>
    <row r="203" spans="1:19" x14ac:dyDescent="0.2">
      <c r="A203" s="3">
        <v>202</v>
      </c>
      <c r="K203" s="3" t="str">
        <f t="shared" si="43"/>
        <v>NO</v>
      </c>
      <c r="L203" s="3" t="str">
        <f t="shared" si="44"/>
        <v>NO</v>
      </c>
      <c r="M203" s="3" t="str">
        <f t="shared" si="45"/>
        <v>NO</v>
      </c>
      <c r="Q203" s="3" t="str">
        <f t="shared" si="46"/>
        <v>NO</v>
      </c>
      <c r="R203" s="3" t="str">
        <f t="shared" si="47"/>
        <v>NO</v>
      </c>
      <c r="S203" s="3" t="str">
        <f t="shared" si="48"/>
        <v>NO</v>
      </c>
    </row>
    <row r="204" spans="1:19" x14ac:dyDescent="0.2">
      <c r="A204" s="3">
        <v>203</v>
      </c>
      <c r="K204" s="3" t="str">
        <f t="shared" si="43"/>
        <v>NO</v>
      </c>
      <c r="L204" s="3" t="str">
        <f t="shared" si="44"/>
        <v>NO</v>
      </c>
      <c r="M204" s="3" t="str">
        <f t="shared" si="45"/>
        <v>NO</v>
      </c>
      <c r="Q204" s="3" t="str">
        <f t="shared" si="46"/>
        <v>NO</v>
      </c>
      <c r="R204" s="3" t="str">
        <f t="shared" si="47"/>
        <v>NO</v>
      </c>
      <c r="S204" s="3" t="str">
        <f t="shared" si="48"/>
        <v>NO</v>
      </c>
    </row>
    <row r="205" spans="1:19" x14ac:dyDescent="0.2">
      <c r="A205" s="3">
        <v>204</v>
      </c>
      <c r="K205" s="3" t="str">
        <f t="shared" si="43"/>
        <v>NO</v>
      </c>
      <c r="L205" s="3" t="str">
        <f t="shared" si="44"/>
        <v>NO</v>
      </c>
      <c r="M205" s="3" t="str">
        <f t="shared" si="45"/>
        <v>NO</v>
      </c>
      <c r="Q205" s="3" t="str">
        <f t="shared" si="46"/>
        <v>NO</v>
      </c>
      <c r="R205" s="3" t="str">
        <f t="shared" si="47"/>
        <v>NO</v>
      </c>
      <c r="S205" s="3" t="str">
        <f t="shared" si="48"/>
        <v>NO</v>
      </c>
    </row>
    <row r="206" spans="1:19" x14ac:dyDescent="0.2">
      <c r="A206" s="3">
        <v>205</v>
      </c>
      <c r="K206" s="3" t="str">
        <f t="shared" si="43"/>
        <v>NO</v>
      </c>
      <c r="L206" s="3" t="str">
        <f t="shared" si="44"/>
        <v>NO</v>
      </c>
      <c r="M206" s="3" t="str">
        <f t="shared" si="45"/>
        <v>NO</v>
      </c>
      <c r="Q206" s="3" t="str">
        <f t="shared" si="46"/>
        <v>NO</v>
      </c>
      <c r="R206" s="3" t="str">
        <f t="shared" si="47"/>
        <v>NO</v>
      </c>
      <c r="S206" s="3" t="str">
        <f t="shared" si="48"/>
        <v>NO</v>
      </c>
    </row>
    <row r="207" spans="1:19" x14ac:dyDescent="0.2">
      <c r="A207" s="3">
        <v>206</v>
      </c>
      <c r="K207" s="3" t="str">
        <f t="shared" si="43"/>
        <v>NO</v>
      </c>
      <c r="L207" s="3" t="str">
        <f t="shared" si="44"/>
        <v>NO</v>
      </c>
      <c r="M207" s="3" t="str">
        <f t="shared" si="45"/>
        <v>NO</v>
      </c>
      <c r="Q207" s="3" t="str">
        <f t="shared" si="46"/>
        <v>NO</v>
      </c>
      <c r="R207" s="3" t="str">
        <f t="shared" si="47"/>
        <v>NO</v>
      </c>
      <c r="S207" s="3" t="str">
        <f t="shared" si="48"/>
        <v>NO</v>
      </c>
    </row>
    <row r="208" spans="1:19" x14ac:dyDescent="0.2">
      <c r="A208" s="3">
        <v>207</v>
      </c>
      <c r="K208" s="3" t="str">
        <f t="shared" si="43"/>
        <v>NO</v>
      </c>
      <c r="L208" s="3" t="str">
        <f t="shared" si="44"/>
        <v>NO</v>
      </c>
      <c r="M208" s="3" t="str">
        <f t="shared" si="45"/>
        <v>NO</v>
      </c>
      <c r="Q208" s="3" t="str">
        <f t="shared" si="46"/>
        <v>NO</v>
      </c>
      <c r="R208" s="3" t="str">
        <f t="shared" si="47"/>
        <v>NO</v>
      </c>
      <c r="S208" s="3" t="str">
        <f t="shared" si="48"/>
        <v>NO</v>
      </c>
    </row>
    <row r="209" spans="1:19" x14ac:dyDescent="0.2">
      <c r="A209" s="3">
        <v>208</v>
      </c>
      <c r="K209" s="3" t="str">
        <f t="shared" si="43"/>
        <v>NO</v>
      </c>
      <c r="L209" s="3" t="str">
        <f t="shared" si="44"/>
        <v>NO</v>
      </c>
      <c r="M209" s="3" t="str">
        <f t="shared" si="45"/>
        <v>NO</v>
      </c>
      <c r="Q209" s="3" t="str">
        <f t="shared" si="46"/>
        <v>NO</v>
      </c>
      <c r="R209" s="3" t="str">
        <f t="shared" si="47"/>
        <v>NO</v>
      </c>
      <c r="S209" s="3" t="str">
        <f t="shared" si="48"/>
        <v>NO</v>
      </c>
    </row>
    <row r="210" spans="1:19" x14ac:dyDescent="0.2">
      <c r="A210" s="3">
        <v>209</v>
      </c>
      <c r="K210" s="3" t="str">
        <f t="shared" si="43"/>
        <v>NO</v>
      </c>
      <c r="L210" s="3" t="str">
        <f t="shared" si="44"/>
        <v>NO</v>
      </c>
      <c r="M210" s="3" t="str">
        <f t="shared" si="45"/>
        <v>NO</v>
      </c>
      <c r="Q210" s="3" t="str">
        <f t="shared" si="46"/>
        <v>NO</v>
      </c>
      <c r="R210" s="3" t="str">
        <f t="shared" si="47"/>
        <v>NO</v>
      </c>
      <c r="S210" s="3" t="str">
        <f t="shared" si="48"/>
        <v>NO</v>
      </c>
    </row>
    <row r="211" spans="1:19" x14ac:dyDescent="0.2">
      <c r="A211" s="3">
        <v>210</v>
      </c>
      <c r="K211" s="3" t="str">
        <f t="shared" si="43"/>
        <v>NO</v>
      </c>
      <c r="L211" s="3" t="str">
        <f t="shared" si="44"/>
        <v>NO</v>
      </c>
      <c r="M211" s="3" t="str">
        <f t="shared" si="45"/>
        <v>NO</v>
      </c>
      <c r="Q211" s="3" t="str">
        <f t="shared" si="46"/>
        <v>NO</v>
      </c>
      <c r="R211" s="3" t="str">
        <f t="shared" si="47"/>
        <v>NO</v>
      </c>
      <c r="S211" s="3" t="str">
        <f t="shared" si="48"/>
        <v>NO</v>
      </c>
    </row>
    <row r="212" spans="1:19" x14ac:dyDescent="0.2">
      <c r="A212" s="3">
        <v>211</v>
      </c>
      <c r="K212" s="3" t="str">
        <f t="shared" si="43"/>
        <v>NO</v>
      </c>
      <c r="L212" s="3" t="str">
        <f t="shared" si="44"/>
        <v>NO</v>
      </c>
      <c r="M212" s="3" t="str">
        <f t="shared" si="45"/>
        <v>NO</v>
      </c>
      <c r="Q212" s="3" t="str">
        <f t="shared" si="46"/>
        <v>NO</v>
      </c>
      <c r="R212" s="3" t="str">
        <f t="shared" si="47"/>
        <v>NO</v>
      </c>
      <c r="S212" s="3" t="str">
        <f t="shared" si="48"/>
        <v>NO</v>
      </c>
    </row>
    <row r="213" spans="1:19" x14ac:dyDescent="0.2">
      <c r="A213" s="3">
        <v>212</v>
      </c>
      <c r="K213" s="3" t="str">
        <f t="shared" si="43"/>
        <v>NO</v>
      </c>
      <c r="L213" s="3" t="str">
        <f t="shared" si="44"/>
        <v>NO</v>
      </c>
      <c r="M213" s="3" t="str">
        <f t="shared" si="45"/>
        <v>NO</v>
      </c>
      <c r="Q213" s="3" t="str">
        <f t="shared" si="46"/>
        <v>NO</v>
      </c>
      <c r="R213" s="3" t="str">
        <f t="shared" si="47"/>
        <v>NO</v>
      </c>
      <c r="S213" s="3" t="str">
        <f t="shared" si="48"/>
        <v>NO</v>
      </c>
    </row>
    <row r="214" spans="1:19" x14ac:dyDescent="0.2">
      <c r="A214" s="3">
        <v>213</v>
      </c>
      <c r="K214" s="3" t="str">
        <f t="shared" si="43"/>
        <v>NO</v>
      </c>
      <c r="L214" s="3" t="str">
        <f t="shared" si="44"/>
        <v>NO</v>
      </c>
      <c r="M214" s="3" t="str">
        <f t="shared" si="45"/>
        <v>NO</v>
      </c>
      <c r="Q214" s="3" t="str">
        <f t="shared" si="46"/>
        <v>NO</v>
      </c>
      <c r="R214" s="3" t="str">
        <f t="shared" si="47"/>
        <v>NO</v>
      </c>
      <c r="S214" s="3" t="str">
        <f t="shared" si="48"/>
        <v>NO</v>
      </c>
    </row>
    <row r="215" spans="1:19" x14ac:dyDescent="0.2">
      <c r="A215" s="3">
        <v>214</v>
      </c>
      <c r="K215" s="3" t="str">
        <f t="shared" si="43"/>
        <v>NO</v>
      </c>
      <c r="L215" s="3" t="str">
        <f t="shared" si="44"/>
        <v>NO</v>
      </c>
      <c r="M215" s="3" t="str">
        <f t="shared" si="45"/>
        <v>NO</v>
      </c>
      <c r="Q215" s="3" t="str">
        <f t="shared" si="46"/>
        <v>NO</v>
      </c>
      <c r="R215" s="3" t="str">
        <f t="shared" si="47"/>
        <v>NO</v>
      </c>
      <c r="S215" s="3" t="str">
        <f t="shared" si="48"/>
        <v>NO</v>
      </c>
    </row>
    <row r="216" spans="1:19" x14ac:dyDescent="0.2">
      <c r="A216" s="3">
        <v>215</v>
      </c>
      <c r="K216" s="3" t="str">
        <f t="shared" si="43"/>
        <v>NO</v>
      </c>
      <c r="L216" s="3" t="str">
        <f t="shared" si="44"/>
        <v>NO</v>
      </c>
      <c r="M216" s="3" t="str">
        <f t="shared" si="45"/>
        <v>NO</v>
      </c>
      <c r="Q216" s="3" t="str">
        <f t="shared" si="46"/>
        <v>NO</v>
      </c>
      <c r="R216" s="3" t="str">
        <f t="shared" si="47"/>
        <v>NO</v>
      </c>
      <c r="S216" s="3" t="str">
        <f t="shared" si="48"/>
        <v>NO</v>
      </c>
    </row>
    <row r="217" spans="1:19" x14ac:dyDescent="0.2">
      <c r="A217" s="3">
        <v>216</v>
      </c>
      <c r="K217" s="3" t="str">
        <f t="shared" si="43"/>
        <v>NO</v>
      </c>
      <c r="L217" s="3" t="str">
        <f t="shared" si="44"/>
        <v>NO</v>
      </c>
      <c r="M217" s="3" t="str">
        <f t="shared" si="45"/>
        <v>NO</v>
      </c>
      <c r="Q217" s="3" t="str">
        <f t="shared" si="46"/>
        <v>NO</v>
      </c>
      <c r="R217" s="3" t="str">
        <f t="shared" si="47"/>
        <v>NO</v>
      </c>
      <c r="S217" s="3" t="str">
        <f t="shared" si="48"/>
        <v>NO</v>
      </c>
    </row>
    <row r="218" spans="1:19" x14ac:dyDescent="0.2">
      <c r="A218" s="3">
        <v>217</v>
      </c>
      <c r="K218" s="3" t="str">
        <f t="shared" si="43"/>
        <v>NO</v>
      </c>
      <c r="L218" s="3" t="str">
        <f t="shared" si="44"/>
        <v>NO</v>
      </c>
      <c r="M218" s="3" t="str">
        <f t="shared" si="45"/>
        <v>NO</v>
      </c>
      <c r="Q218" s="3" t="str">
        <f t="shared" si="46"/>
        <v>NO</v>
      </c>
      <c r="R218" s="3" t="str">
        <f t="shared" si="47"/>
        <v>NO</v>
      </c>
      <c r="S218" s="3" t="str">
        <f t="shared" si="48"/>
        <v>NO</v>
      </c>
    </row>
    <row r="219" spans="1:19" x14ac:dyDescent="0.2">
      <c r="A219" s="3">
        <v>218</v>
      </c>
      <c r="K219" s="3" t="str">
        <f t="shared" si="43"/>
        <v>NO</v>
      </c>
      <c r="L219" s="3" t="str">
        <f t="shared" si="44"/>
        <v>NO</v>
      </c>
      <c r="M219" s="3" t="str">
        <f t="shared" si="45"/>
        <v>NO</v>
      </c>
      <c r="Q219" s="3" t="str">
        <f t="shared" si="46"/>
        <v>NO</v>
      </c>
      <c r="R219" s="3" t="str">
        <f t="shared" si="47"/>
        <v>NO</v>
      </c>
      <c r="S219" s="3" t="str">
        <f t="shared" si="48"/>
        <v>NO</v>
      </c>
    </row>
    <row r="220" spans="1:19" x14ac:dyDescent="0.2">
      <c r="A220" s="3">
        <v>219</v>
      </c>
      <c r="K220" s="3" t="str">
        <f t="shared" si="43"/>
        <v>NO</v>
      </c>
      <c r="L220" s="3" t="str">
        <f t="shared" si="44"/>
        <v>NO</v>
      </c>
      <c r="M220" s="3" t="str">
        <f t="shared" si="45"/>
        <v>NO</v>
      </c>
      <c r="Q220" s="3" t="str">
        <f t="shared" si="46"/>
        <v>NO</v>
      </c>
      <c r="R220" s="3" t="str">
        <f t="shared" si="47"/>
        <v>NO</v>
      </c>
      <c r="S220" s="3" t="str">
        <f t="shared" si="48"/>
        <v>NO</v>
      </c>
    </row>
    <row r="221" spans="1:19" x14ac:dyDescent="0.2">
      <c r="A221" s="3">
        <v>220</v>
      </c>
      <c r="K221" s="3" t="str">
        <f t="shared" si="43"/>
        <v>NO</v>
      </c>
      <c r="L221" s="3" t="str">
        <f t="shared" si="44"/>
        <v>NO</v>
      </c>
      <c r="M221" s="3" t="str">
        <f t="shared" si="45"/>
        <v>NO</v>
      </c>
      <c r="Q221" s="3" t="str">
        <f t="shared" si="46"/>
        <v>NO</v>
      </c>
      <c r="R221" s="3" t="str">
        <f t="shared" si="47"/>
        <v>NO</v>
      </c>
      <c r="S221" s="3" t="str">
        <f t="shared" si="48"/>
        <v>NO</v>
      </c>
    </row>
    <row r="222" spans="1:19" x14ac:dyDescent="0.2">
      <c r="A222" s="3">
        <v>221</v>
      </c>
      <c r="K222" s="3" t="str">
        <f t="shared" si="43"/>
        <v>NO</v>
      </c>
      <c r="L222" s="3" t="str">
        <f t="shared" si="44"/>
        <v>NO</v>
      </c>
      <c r="M222" s="3" t="str">
        <f t="shared" si="45"/>
        <v>NO</v>
      </c>
      <c r="Q222" s="3" t="str">
        <f t="shared" si="46"/>
        <v>NO</v>
      </c>
      <c r="R222" s="3" t="str">
        <f t="shared" si="47"/>
        <v>NO</v>
      </c>
      <c r="S222" s="3" t="str">
        <f t="shared" si="48"/>
        <v>NO</v>
      </c>
    </row>
    <row r="223" spans="1:19" x14ac:dyDescent="0.2">
      <c r="A223" s="3">
        <v>222</v>
      </c>
      <c r="K223" s="3" t="str">
        <f t="shared" si="43"/>
        <v>NO</v>
      </c>
      <c r="L223" s="3" t="str">
        <f t="shared" si="44"/>
        <v>NO</v>
      </c>
      <c r="M223" s="3" t="str">
        <f t="shared" si="45"/>
        <v>NO</v>
      </c>
      <c r="Q223" s="3" t="str">
        <f t="shared" si="46"/>
        <v>NO</v>
      </c>
      <c r="R223" s="3" t="str">
        <f t="shared" si="47"/>
        <v>NO</v>
      </c>
      <c r="S223" s="3" t="str">
        <f t="shared" si="48"/>
        <v>NO</v>
      </c>
    </row>
    <row r="224" spans="1:19" x14ac:dyDescent="0.2">
      <c r="A224" s="3">
        <v>223</v>
      </c>
      <c r="K224" s="3" t="str">
        <f t="shared" si="43"/>
        <v>NO</v>
      </c>
      <c r="L224" s="3" t="str">
        <f t="shared" si="44"/>
        <v>NO</v>
      </c>
      <c r="M224" s="3" t="str">
        <f t="shared" si="45"/>
        <v>NO</v>
      </c>
      <c r="Q224" s="3" t="str">
        <f t="shared" si="46"/>
        <v>NO</v>
      </c>
      <c r="R224" s="3" t="str">
        <f t="shared" si="47"/>
        <v>NO</v>
      </c>
      <c r="S224" s="3" t="str">
        <f t="shared" si="48"/>
        <v>NO</v>
      </c>
    </row>
    <row r="225" spans="1:19" x14ac:dyDescent="0.2">
      <c r="A225" s="3">
        <v>224</v>
      </c>
      <c r="K225" s="3" t="str">
        <f t="shared" si="43"/>
        <v>NO</v>
      </c>
      <c r="L225" s="3" t="str">
        <f t="shared" si="44"/>
        <v>NO</v>
      </c>
      <c r="M225" s="3" t="str">
        <f t="shared" si="45"/>
        <v>NO</v>
      </c>
      <c r="Q225" s="3" t="str">
        <f t="shared" si="46"/>
        <v>NO</v>
      </c>
      <c r="R225" s="3" t="str">
        <f t="shared" si="47"/>
        <v>NO</v>
      </c>
      <c r="S225" s="3" t="str">
        <f t="shared" si="48"/>
        <v>NO</v>
      </c>
    </row>
    <row r="226" spans="1:19" x14ac:dyDescent="0.2">
      <c r="A226" s="3">
        <v>225</v>
      </c>
      <c r="K226" s="3" t="str">
        <f t="shared" si="43"/>
        <v>NO</v>
      </c>
      <c r="L226" s="3" t="str">
        <f t="shared" si="44"/>
        <v>NO</v>
      </c>
      <c r="M226" s="3" t="str">
        <f t="shared" si="45"/>
        <v>NO</v>
      </c>
      <c r="Q226" s="3" t="str">
        <f t="shared" si="46"/>
        <v>NO</v>
      </c>
      <c r="R226" s="3" t="str">
        <f t="shared" si="47"/>
        <v>NO</v>
      </c>
      <c r="S226" s="3" t="str">
        <f t="shared" si="48"/>
        <v>NO</v>
      </c>
    </row>
    <row r="227" spans="1:19" x14ac:dyDescent="0.2">
      <c r="A227" s="3">
        <v>226</v>
      </c>
      <c r="K227" s="3" t="str">
        <f t="shared" si="43"/>
        <v>NO</v>
      </c>
      <c r="L227" s="3" t="str">
        <f t="shared" si="44"/>
        <v>NO</v>
      </c>
      <c r="M227" s="3" t="str">
        <f t="shared" si="45"/>
        <v>NO</v>
      </c>
      <c r="Q227" s="3" t="str">
        <f t="shared" si="46"/>
        <v>NO</v>
      </c>
      <c r="R227" s="3" t="str">
        <f t="shared" si="47"/>
        <v>NO</v>
      </c>
      <c r="S227" s="3" t="str">
        <f t="shared" si="48"/>
        <v>NO</v>
      </c>
    </row>
    <row r="228" spans="1:19" x14ac:dyDescent="0.2">
      <c r="A228" s="3">
        <v>227</v>
      </c>
      <c r="K228" s="3" t="str">
        <f t="shared" si="43"/>
        <v>NO</v>
      </c>
      <c r="L228" s="3" t="str">
        <f t="shared" si="44"/>
        <v>NO</v>
      </c>
      <c r="M228" s="3" t="str">
        <f t="shared" si="45"/>
        <v>NO</v>
      </c>
      <c r="Q228" s="3" t="str">
        <f t="shared" si="46"/>
        <v>NO</v>
      </c>
      <c r="R228" s="3" t="str">
        <f t="shared" si="47"/>
        <v>NO</v>
      </c>
      <c r="S228" s="3" t="str">
        <f t="shared" si="48"/>
        <v>NO</v>
      </c>
    </row>
    <row r="229" spans="1:19" x14ac:dyDescent="0.2">
      <c r="A229" s="3">
        <v>228</v>
      </c>
      <c r="K229" s="3" t="str">
        <f t="shared" si="43"/>
        <v>NO</v>
      </c>
      <c r="L229" s="3" t="str">
        <f t="shared" si="44"/>
        <v>NO</v>
      </c>
      <c r="M229" s="3" t="str">
        <f t="shared" si="45"/>
        <v>NO</v>
      </c>
      <c r="Q229" s="3" t="str">
        <f t="shared" si="46"/>
        <v>NO</v>
      </c>
      <c r="R229" s="3" t="str">
        <f t="shared" si="47"/>
        <v>NO</v>
      </c>
      <c r="S229" s="3" t="str">
        <f t="shared" si="48"/>
        <v>NO</v>
      </c>
    </row>
    <row r="230" spans="1:19" x14ac:dyDescent="0.2">
      <c r="A230" s="3">
        <v>229</v>
      </c>
      <c r="K230" s="3" t="str">
        <f t="shared" si="43"/>
        <v>NO</v>
      </c>
      <c r="L230" s="3" t="str">
        <f t="shared" si="44"/>
        <v>NO</v>
      </c>
      <c r="M230" s="3" t="str">
        <f t="shared" si="45"/>
        <v>NO</v>
      </c>
      <c r="Q230" s="3" t="str">
        <f t="shared" si="46"/>
        <v>NO</v>
      </c>
      <c r="R230" s="3" t="str">
        <f t="shared" si="47"/>
        <v>NO</v>
      </c>
      <c r="S230" s="3" t="str">
        <f t="shared" si="48"/>
        <v>NO</v>
      </c>
    </row>
    <row r="231" spans="1:19" x14ac:dyDescent="0.2">
      <c r="A231" s="3">
        <v>230</v>
      </c>
      <c r="K231" s="3" t="str">
        <f t="shared" si="43"/>
        <v>NO</v>
      </c>
      <c r="L231" s="3" t="str">
        <f t="shared" si="44"/>
        <v>NO</v>
      </c>
      <c r="M231" s="3" t="str">
        <f t="shared" si="45"/>
        <v>NO</v>
      </c>
      <c r="Q231" s="3" t="str">
        <f t="shared" si="46"/>
        <v>NO</v>
      </c>
      <c r="R231" s="3" t="str">
        <f t="shared" si="47"/>
        <v>NO</v>
      </c>
      <c r="S231" s="3" t="str">
        <f t="shared" si="48"/>
        <v>NO</v>
      </c>
    </row>
    <row r="232" spans="1:19" x14ac:dyDescent="0.2">
      <c r="A232" s="3">
        <v>231</v>
      </c>
      <c r="K232" s="3" t="str">
        <f t="shared" si="43"/>
        <v>NO</v>
      </c>
      <c r="L232" s="3" t="str">
        <f t="shared" si="44"/>
        <v>NO</v>
      </c>
      <c r="M232" s="3" t="str">
        <f t="shared" si="45"/>
        <v>NO</v>
      </c>
      <c r="Q232" s="3" t="str">
        <f t="shared" si="46"/>
        <v>NO</v>
      </c>
      <c r="R232" s="3" t="str">
        <f t="shared" si="47"/>
        <v>NO</v>
      </c>
      <c r="S232" s="3" t="str">
        <f t="shared" si="48"/>
        <v>NO</v>
      </c>
    </row>
    <row r="233" spans="1:19" x14ac:dyDescent="0.2">
      <c r="A233" s="3">
        <v>232</v>
      </c>
      <c r="K233" s="3" t="str">
        <f t="shared" si="43"/>
        <v>NO</v>
      </c>
      <c r="L233" s="3" t="str">
        <f t="shared" si="44"/>
        <v>NO</v>
      </c>
      <c r="M233" s="3" t="str">
        <f t="shared" si="45"/>
        <v>NO</v>
      </c>
      <c r="Q233" s="3" t="str">
        <f t="shared" si="46"/>
        <v>NO</v>
      </c>
      <c r="R233" s="3" t="str">
        <f t="shared" si="47"/>
        <v>NO</v>
      </c>
      <c r="S233" s="3" t="str">
        <f t="shared" si="48"/>
        <v>NO</v>
      </c>
    </row>
    <row r="234" spans="1:19" x14ac:dyDescent="0.2">
      <c r="A234" s="3">
        <v>233</v>
      </c>
      <c r="K234" s="3" t="str">
        <f t="shared" si="43"/>
        <v>NO</v>
      </c>
      <c r="L234" s="3" t="str">
        <f t="shared" si="44"/>
        <v>NO</v>
      </c>
      <c r="M234" s="3" t="str">
        <f t="shared" si="45"/>
        <v>NO</v>
      </c>
      <c r="Q234" s="3" t="str">
        <f t="shared" si="46"/>
        <v>NO</v>
      </c>
      <c r="R234" s="3" t="str">
        <f t="shared" si="47"/>
        <v>NO</v>
      </c>
      <c r="S234" s="3" t="str">
        <f t="shared" si="48"/>
        <v>NO</v>
      </c>
    </row>
    <row r="235" spans="1:19" x14ac:dyDescent="0.2">
      <c r="A235" s="3">
        <v>234</v>
      </c>
      <c r="K235" s="3" t="str">
        <f t="shared" si="43"/>
        <v>NO</v>
      </c>
      <c r="L235" s="3" t="str">
        <f t="shared" si="44"/>
        <v>NO</v>
      </c>
      <c r="M235" s="3" t="str">
        <f t="shared" si="45"/>
        <v>NO</v>
      </c>
      <c r="Q235" s="3" t="str">
        <f t="shared" si="46"/>
        <v>NO</v>
      </c>
      <c r="R235" s="3" t="str">
        <f t="shared" si="47"/>
        <v>NO</v>
      </c>
      <c r="S235" s="3" t="str">
        <f t="shared" si="48"/>
        <v>NO</v>
      </c>
    </row>
    <row r="236" spans="1:19" x14ac:dyDescent="0.2">
      <c r="A236" s="3">
        <v>235</v>
      </c>
      <c r="K236" s="3" t="str">
        <f t="shared" si="43"/>
        <v>NO</v>
      </c>
      <c r="L236" s="3" t="str">
        <f t="shared" si="44"/>
        <v>NO</v>
      </c>
      <c r="M236" s="3" t="str">
        <f t="shared" si="45"/>
        <v>NO</v>
      </c>
      <c r="Q236" s="3" t="str">
        <f t="shared" si="46"/>
        <v>NO</v>
      </c>
      <c r="R236" s="3" t="str">
        <f t="shared" si="47"/>
        <v>NO</v>
      </c>
      <c r="S236" s="3" t="str">
        <f t="shared" si="48"/>
        <v>NO</v>
      </c>
    </row>
    <row r="237" spans="1:19" x14ac:dyDescent="0.2">
      <c r="A237" s="3">
        <v>236</v>
      </c>
      <c r="K237" s="3" t="str">
        <f t="shared" si="43"/>
        <v>NO</v>
      </c>
      <c r="L237" s="3" t="str">
        <f t="shared" si="44"/>
        <v>NO</v>
      </c>
      <c r="M237" s="3" t="str">
        <f t="shared" si="45"/>
        <v>NO</v>
      </c>
      <c r="Q237" s="3" t="str">
        <f t="shared" si="46"/>
        <v>NO</v>
      </c>
      <c r="R237" s="3" t="str">
        <f t="shared" si="47"/>
        <v>NO</v>
      </c>
      <c r="S237" s="3" t="str">
        <f t="shared" si="48"/>
        <v>NO</v>
      </c>
    </row>
    <row r="238" spans="1:19" x14ac:dyDescent="0.2">
      <c r="A238" s="3">
        <v>237</v>
      </c>
      <c r="K238" s="3" t="str">
        <f t="shared" si="43"/>
        <v>NO</v>
      </c>
      <c r="L238" s="3" t="str">
        <f t="shared" si="44"/>
        <v>NO</v>
      </c>
      <c r="M238" s="3" t="str">
        <f t="shared" si="45"/>
        <v>NO</v>
      </c>
      <c r="Q238" s="3" t="str">
        <f t="shared" si="46"/>
        <v>NO</v>
      </c>
      <c r="R238" s="3" t="str">
        <f t="shared" si="47"/>
        <v>NO</v>
      </c>
      <c r="S238" s="3" t="str">
        <f t="shared" si="48"/>
        <v>NO</v>
      </c>
    </row>
    <row r="239" spans="1:19" x14ac:dyDescent="0.2">
      <c r="A239" s="3">
        <v>238</v>
      </c>
      <c r="K239" s="3" t="str">
        <f t="shared" si="43"/>
        <v>NO</v>
      </c>
      <c r="L239" s="3" t="str">
        <f t="shared" si="44"/>
        <v>NO</v>
      </c>
      <c r="M239" s="3" t="str">
        <f t="shared" si="45"/>
        <v>NO</v>
      </c>
      <c r="Q239" s="3" t="str">
        <f t="shared" si="46"/>
        <v>NO</v>
      </c>
      <c r="R239" s="3" t="str">
        <f t="shared" si="47"/>
        <v>NO</v>
      </c>
      <c r="S239" s="3" t="str">
        <f t="shared" si="48"/>
        <v>NO</v>
      </c>
    </row>
    <row r="240" spans="1:19" x14ac:dyDescent="0.2">
      <c r="A240" s="3">
        <v>239</v>
      </c>
      <c r="K240" s="3" t="str">
        <f t="shared" si="43"/>
        <v>NO</v>
      </c>
      <c r="L240" s="3" t="str">
        <f t="shared" si="44"/>
        <v>NO</v>
      </c>
      <c r="M240" s="3" t="str">
        <f t="shared" si="45"/>
        <v>NO</v>
      </c>
      <c r="Q240" s="3" t="str">
        <f t="shared" si="46"/>
        <v>NO</v>
      </c>
      <c r="R240" s="3" t="str">
        <f t="shared" si="47"/>
        <v>NO</v>
      </c>
      <c r="S240" s="3" t="str">
        <f t="shared" si="48"/>
        <v>NO</v>
      </c>
    </row>
    <row r="241" spans="1:19" x14ac:dyDescent="0.2">
      <c r="A241" s="3">
        <v>240</v>
      </c>
      <c r="K241" s="3" t="str">
        <f t="shared" si="43"/>
        <v>NO</v>
      </c>
      <c r="L241" s="3" t="str">
        <f t="shared" si="44"/>
        <v>NO</v>
      </c>
      <c r="M241" s="3" t="str">
        <f t="shared" si="45"/>
        <v>NO</v>
      </c>
      <c r="Q241" s="3" t="str">
        <f t="shared" si="46"/>
        <v>NO</v>
      </c>
      <c r="R241" s="3" t="str">
        <f t="shared" si="47"/>
        <v>NO</v>
      </c>
      <c r="S241" s="3" t="str">
        <f t="shared" si="48"/>
        <v>NO</v>
      </c>
    </row>
    <row r="242" spans="1:19" x14ac:dyDescent="0.2">
      <c r="A242" s="3">
        <v>241</v>
      </c>
      <c r="K242" s="3" t="str">
        <f t="shared" si="43"/>
        <v>NO</v>
      </c>
      <c r="L242" s="3" t="str">
        <f t="shared" si="44"/>
        <v>NO</v>
      </c>
      <c r="M242" s="3" t="str">
        <f t="shared" si="45"/>
        <v>NO</v>
      </c>
      <c r="Q242" s="3" t="str">
        <f t="shared" si="46"/>
        <v>NO</v>
      </c>
      <c r="R242" s="3" t="str">
        <f t="shared" si="47"/>
        <v>NO</v>
      </c>
      <c r="S242" s="3" t="str">
        <f t="shared" si="48"/>
        <v>NO</v>
      </c>
    </row>
    <row r="243" spans="1:19" x14ac:dyDescent="0.2">
      <c r="A243" s="3">
        <v>242</v>
      </c>
      <c r="K243" s="3" t="str">
        <f t="shared" si="43"/>
        <v>NO</v>
      </c>
      <c r="L243" s="3" t="str">
        <f t="shared" si="44"/>
        <v>NO</v>
      </c>
      <c r="M243" s="3" t="str">
        <f t="shared" si="45"/>
        <v>NO</v>
      </c>
      <c r="Q243" s="3" t="str">
        <f t="shared" si="46"/>
        <v>NO</v>
      </c>
      <c r="R243" s="3" t="str">
        <f t="shared" si="47"/>
        <v>NO</v>
      </c>
      <c r="S243" s="3" t="str">
        <f t="shared" si="48"/>
        <v>NO</v>
      </c>
    </row>
    <row r="244" spans="1:19" x14ac:dyDescent="0.2">
      <c r="A244" s="3">
        <v>243</v>
      </c>
      <c r="K244" s="3" t="str">
        <f t="shared" si="43"/>
        <v>NO</v>
      </c>
      <c r="L244" s="3" t="str">
        <f t="shared" si="44"/>
        <v>NO</v>
      </c>
      <c r="M244" s="3" t="str">
        <f t="shared" si="45"/>
        <v>NO</v>
      </c>
      <c r="Q244" s="3" t="str">
        <f t="shared" si="46"/>
        <v>NO</v>
      </c>
      <c r="R244" s="3" t="str">
        <f t="shared" si="47"/>
        <v>NO</v>
      </c>
      <c r="S244" s="3" t="str">
        <f t="shared" si="48"/>
        <v>NO</v>
      </c>
    </row>
    <row r="245" spans="1:19" x14ac:dyDescent="0.2">
      <c r="A245" s="3">
        <v>244</v>
      </c>
      <c r="K245" s="3" t="str">
        <f t="shared" si="43"/>
        <v>NO</v>
      </c>
      <c r="L245" s="3" t="str">
        <f t="shared" si="44"/>
        <v>NO</v>
      </c>
      <c r="M245" s="3" t="str">
        <f t="shared" si="45"/>
        <v>NO</v>
      </c>
      <c r="Q245" s="3" t="str">
        <f t="shared" si="46"/>
        <v>NO</v>
      </c>
      <c r="R245" s="3" t="str">
        <f t="shared" si="47"/>
        <v>NO</v>
      </c>
      <c r="S245" s="3" t="str">
        <f t="shared" si="48"/>
        <v>NO</v>
      </c>
    </row>
    <row r="246" spans="1:19" x14ac:dyDescent="0.2">
      <c r="A246" s="3">
        <v>245</v>
      </c>
      <c r="K246" s="3" t="str">
        <f t="shared" si="43"/>
        <v>NO</v>
      </c>
      <c r="L246" s="3" t="str">
        <f t="shared" si="44"/>
        <v>NO</v>
      </c>
      <c r="M246" s="3" t="str">
        <f t="shared" si="45"/>
        <v>NO</v>
      </c>
      <c r="Q246" s="3" t="str">
        <f t="shared" si="46"/>
        <v>NO</v>
      </c>
      <c r="R246" s="3" t="str">
        <f t="shared" si="47"/>
        <v>NO</v>
      </c>
      <c r="S246" s="3" t="str">
        <f t="shared" si="48"/>
        <v>NO</v>
      </c>
    </row>
    <row r="247" spans="1:19" x14ac:dyDescent="0.2">
      <c r="A247" s="3">
        <v>246</v>
      </c>
      <c r="K247" s="3" t="str">
        <f t="shared" si="43"/>
        <v>NO</v>
      </c>
      <c r="L247" s="3" t="str">
        <f t="shared" si="44"/>
        <v>NO</v>
      </c>
      <c r="M247" s="3" t="str">
        <f t="shared" si="45"/>
        <v>NO</v>
      </c>
      <c r="Q247" s="3" t="str">
        <f t="shared" si="46"/>
        <v>NO</v>
      </c>
      <c r="R247" s="3" t="str">
        <f t="shared" si="47"/>
        <v>NO</v>
      </c>
      <c r="S247" s="3" t="str">
        <f t="shared" si="48"/>
        <v>NO</v>
      </c>
    </row>
    <row r="248" spans="1:19" x14ac:dyDescent="0.2">
      <c r="A248" s="3">
        <v>247</v>
      </c>
      <c r="K248" s="3" t="str">
        <f t="shared" si="43"/>
        <v>NO</v>
      </c>
      <c r="L248" s="3" t="str">
        <f t="shared" si="44"/>
        <v>NO</v>
      </c>
      <c r="M248" s="3" t="str">
        <f t="shared" si="45"/>
        <v>NO</v>
      </c>
      <c r="Q248" s="3" t="str">
        <f t="shared" si="46"/>
        <v>NO</v>
      </c>
      <c r="R248" s="3" t="str">
        <f t="shared" si="47"/>
        <v>NO</v>
      </c>
      <c r="S248" s="3" t="str">
        <f t="shared" si="48"/>
        <v>NO</v>
      </c>
    </row>
    <row r="249" spans="1:19" x14ac:dyDescent="0.2">
      <c r="A249" s="3">
        <v>248</v>
      </c>
      <c r="K249" s="3" t="str">
        <f t="shared" si="43"/>
        <v>NO</v>
      </c>
      <c r="L249" s="3" t="str">
        <f t="shared" si="44"/>
        <v>NO</v>
      </c>
      <c r="M249" s="3" t="str">
        <f t="shared" si="45"/>
        <v>NO</v>
      </c>
      <c r="Q249" s="3" t="str">
        <f t="shared" si="46"/>
        <v>NO</v>
      </c>
      <c r="R249" s="3" t="str">
        <f t="shared" si="47"/>
        <v>NO</v>
      </c>
      <c r="S249" s="3" t="str">
        <f t="shared" si="48"/>
        <v>NO</v>
      </c>
    </row>
    <row r="250" spans="1:19" x14ac:dyDescent="0.2">
      <c r="A250" s="3">
        <v>249</v>
      </c>
      <c r="K250" s="3" t="str">
        <f t="shared" si="43"/>
        <v>NO</v>
      </c>
      <c r="L250" s="3" t="str">
        <f t="shared" si="44"/>
        <v>NO</v>
      </c>
      <c r="M250" s="3" t="str">
        <f t="shared" si="45"/>
        <v>NO</v>
      </c>
      <c r="Q250" s="3" t="str">
        <f t="shared" si="46"/>
        <v>NO</v>
      </c>
      <c r="R250" s="3" t="str">
        <f t="shared" si="47"/>
        <v>NO</v>
      </c>
      <c r="S250" s="3" t="str">
        <f t="shared" si="48"/>
        <v>NO</v>
      </c>
    </row>
    <row r="251" spans="1:19" x14ac:dyDescent="0.2">
      <c r="A251" s="3">
        <v>250</v>
      </c>
      <c r="K251" s="3" t="str">
        <f t="shared" ref="K251" si="49">IF(OR(G250="caecum",G250="terminal ileum", G250="neo-terminal ileum"), "YES", "NO")</f>
        <v>NO</v>
      </c>
      <c r="L251" s="3" t="str">
        <f t="shared" ref="L251" si="50">IF(OR(G250="terminal ileum", G250="neo-terminal ileum"), "YES", "NO")</f>
        <v>NO</v>
      </c>
      <c r="M251" s="3" t="str">
        <f t="shared" ref="M251" si="51">IF(OR(J250="adrenaline", J250="Argon beam",  J250="Clipping",  J250="Coagulation",  J250="endo-loop"), "YES", "NO")</f>
        <v>NO</v>
      </c>
      <c r="Q251" s="3" t="str">
        <f t="shared" ref="Q251" si="52">IF(OR(P251="TA with LGD",P251="TA with HGD", P251="TVA with LGD", P251="TVA with HGD", P251="SSA/P"), "YES", "NO")</f>
        <v>NO</v>
      </c>
      <c r="R251" s="3" t="str">
        <f t="shared" ref="R251" si="53">IF(AND(C251 &gt; 49, Q251="yes"), "YES", "NO")</f>
        <v>NO</v>
      </c>
      <c r="S251" s="3" t="str">
        <f t="shared" ref="S251" si="54">IF(C251&gt;49,"YES", "NO")</f>
        <v>NO</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'For dropdowns'!$J$2:$J$11</xm:f>
          </x14:formula1>
          <xm:sqref>P2:P1048576</xm:sqref>
        </x14:dataValidation>
        <x14:dataValidation type="list" allowBlank="1" showInputMessage="1" showErrorMessage="1" xr:uid="{00000000-0002-0000-0000-000001000000}">
          <x14:formula1>
            <xm:f>'For dropdowns'!$G$2:$G$10</xm:f>
          </x14:formula1>
          <xm:sqref>J2:J1048576</xm:sqref>
        </x14:dataValidation>
        <x14:dataValidation type="list" allowBlank="1" showInputMessage="1" showErrorMessage="1" xr:uid="{00000000-0002-0000-0000-000002000000}">
          <x14:formula1>
            <xm:f>'For dropdowns'!$C$2:$C$5</xm:f>
          </x14:formula1>
          <xm:sqref>H2:I1048576</xm:sqref>
        </x14:dataValidation>
        <x14:dataValidation type="list" allowBlank="1" showInputMessage="1" showErrorMessage="1" xr:uid="{00000000-0002-0000-0000-000003000000}">
          <x14:formula1>
            <xm:f>'For dropdowns'!$B$2:$B$13</xm:f>
          </x14:formula1>
          <xm:sqref>G2:G1048576</xm:sqref>
        </x14:dataValidation>
        <x14:dataValidation type="list" allowBlank="1" showInputMessage="1" showErrorMessage="1" xr:uid="{00000000-0002-0000-0000-000004000000}">
          <x14:formula1>
            <xm:f>'For dropdowns'!$A$2:$A$5</xm:f>
          </x14:formula1>
          <xm:sqref>D2:D1048576</xm:sqref>
        </x14:dataValidation>
        <x14:dataValidation type="list" allowBlank="1" showInputMessage="1" showErrorMessage="1" xr:uid="{00000000-0002-0000-0000-000005000000}">
          <x14:formula1>
            <xm:f>'For dropdowns'!$E$2:$E$41</xm:f>
          </x14:formula1>
          <xm:sqref>F2:F1048576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6"/>
  <sheetViews>
    <sheetView workbookViewId="0">
      <selection activeCell="F43" sqref="F43"/>
    </sheetView>
  </sheetViews>
  <sheetFormatPr defaultRowHeight="12.75" x14ac:dyDescent="0.2"/>
  <cols>
    <col min="1" max="1" width="35.140625" customWidth="1"/>
    <col min="4" max="4" width="12" customWidth="1"/>
  </cols>
  <sheetData>
    <row r="1" spans="1:6" x14ac:dyDescent="0.2">
      <c r="A1" s="3" t="s">
        <v>18</v>
      </c>
      <c r="B1" s="3"/>
      <c r="C1" s="3"/>
      <c r="D1" s="3"/>
    </row>
    <row r="2" spans="1:6" x14ac:dyDescent="0.2">
      <c r="A2" t="s">
        <v>19</v>
      </c>
      <c r="B2" s="7">
        <f>COUNT('Manual data'!C:C)</f>
        <v>0</v>
      </c>
      <c r="D2" s="8" t="s">
        <v>20</v>
      </c>
      <c r="F2" t="s">
        <v>21</v>
      </c>
    </row>
    <row r="3" spans="1:6" x14ac:dyDescent="0.2">
      <c r="A3" t="s">
        <v>22</v>
      </c>
      <c r="B3">
        <f>COUNTIF('Manual data'!K:K, "yes")</f>
        <v>0</v>
      </c>
    </row>
    <row r="4" spans="1:6" x14ac:dyDescent="0.2">
      <c r="A4" t="s">
        <v>23</v>
      </c>
      <c r="B4" t="e">
        <f>(B3/B2)*100</f>
        <v>#DIV/0!</v>
      </c>
    </row>
    <row r="5" spans="1:6" x14ac:dyDescent="0.2">
      <c r="A5" t="s">
        <v>24</v>
      </c>
      <c r="B5">
        <f>COUNTIF('Manual data'!L:L, "yes")</f>
        <v>0</v>
      </c>
    </row>
    <row r="6" spans="1:6" x14ac:dyDescent="0.2">
      <c r="A6" t="s">
        <v>25</v>
      </c>
      <c r="B6" t="e">
        <f>B5/B2</f>
        <v>#DIV/0!</v>
      </c>
    </row>
    <row r="8" spans="1:6" x14ac:dyDescent="0.2">
      <c r="A8" t="s">
        <v>6</v>
      </c>
      <c r="B8" s="7">
        <f>COUNTIF('Manual data'!H:H, "Independent")</f>
        <v>0</v>
      </c>
      <c r="D8" s="8" t="s">
        <v>26</v>
      </c>
    </row>
    <row r="9" spans="1:6" x14ac:dyDescent="0.2">
      <c r="A9" t="s">
        <v>7</v>
      </c>
      <c r="B9" s="7">
        <f>COUNTIF('Manual data'!I:I, "Independent")</f>
        <v>0</v>
      </c>
      <c r="D9" s="8" t="s">
        <v>27</v>
      </c>
    </row>
    <row r="10" spans="1:6" x14ac:dyDescent="0.2">
      <c r="A10" t="s">
        <v>28</v>
      </c>
      <c r="B10" s="7">
        <f>COUNTIF('Manual data'!M:M, "yes")</f>
        <v>0</v>
      </c>
      <c r="D10" s="8" t="s">
        <v>29</v>
      </c>
    </row>
    <row r="12" spans="1:6" x14ac:dyDescent="0.2">
      <c r="A12" t="s">
        <v>30</v>
      </c>
      <c r="B12">
        <f>COUNTIF('Manual data'!D:D, "male")</f>
        <v>0</v>
      </c>
    </row>
    <row r="13" spans="1:6" x14ac:dyDescent="0.2">
      <c r="A13" t="s">
        <v>31</v>
      </c>
      <c r="B13">
        <f>COUNTIF('Manual data'!D:D, "female")</f>
        <v>0</v>
      </c>
    </row>
    <row r="14" spans="1:6" x14ac:dyDescent="0.2">
      <c r="A14" t="s">
        <v>32</v>
      </c>
      <c r="B14" t="e">
        <f>AVERAGE('Manual data'!C:C)</f>
        <v>#DIV/0!</v>
      </c>
    </row>
    <row r="16" spans="1:6" x14ac:dyDescent="0.2">
      <c r="A16" s="3" t="s">
        <v>33</v>
      </c>
      <c r="B16" s="10" t="s">
        <v>34</v>
      </c>
      <c r="C16" s="10" t="s">
        <v>35</v>
      </c>
      <c r="D16" s="3"/>
      <c r="F16" s="8" t="s">
        <v>36</v>
      </c>
    </row>
    <row r="17" spans="1:4" x14ac:dyDescent="0.2">
      <c r="A17" t="s">
        <v>37</v>
      </c>
      <c r="B17">
        <f>COUNTIF('Manual data'!K3:K52, "yes")</f>
        <v>0</v>
      </c>
      <c r="C17">
        <f>B17/50*100</f>
        <v>0</v>
      </c>
    </row>
    <row r="18" spans="1:4" x14ac:dyDescent="0.2">
      <c r="A18" s="6" t="s">
        <v>38</v>
      </c>
      <c r="B18">
        <f>COUNTIF('Manual data'!K13:K62, "yes")</f>
        <v>0</v>
      </c>
      <c r="C18">
        <f t="shared" ref="C18:C32" si="0">B18/50*100</f>
        <v>0</v>
      </c>
    </row>
    <row r="19" spans="1:4" x14ac:dyDescent="0.2">
      <c r="A19" t="s">
        <v>39</v>
      </c>
      <c r="B19">
        <f>COUNTIF('Manual data'!K23:K72, "yes")</f>
        <v>0</v>
      </c>
      <c r="C19">
        <f t="shared" si="0"/>
        <v>0</v>
      </c>
    </row>
    <row r="20" spans="1:4" x14ac:dyDescent="0.2">
      <c r="A20" t="s">
        <v>40</v>
      </c>
      <c r="B20">
        <f>COUNTIF('Manual data'!K33:K82, "yes")</f>
        <v>0</v>
      </c>
      <c r="C20">
        <f t="shared" si="0"/>
        <v>0</v>
      </c>
    </row>
    <row r="21" spans="1:4" x14ac:dyDescent="0.2">
      <c r="A21" t="s">
        <v>41</v>
      </c>
      <c r="B21">
        <f>COUNTIF('Manual data'!K43:K92, "yes")</f>
        <v>0</v>
      </c>
      <c r="C21">
        <f t="shared" si="0"/>
        <v>0</v>
      </c>
    </row>
    <row r="22" spans="1:4" x14ac:dyDescent="0.2">
      <c r="A22" t="s">
        <v>42</v>
      </c>
      <c r="B22">
        <f>COUNTIF('Manual data'!K53:K102, "yes")</f>
        <v>0</v>
      </c>
      <c r="C22">
        <f t="shared" si="0"/>
        <v>0</v>
      </c>
    </row>
    <row r="23" spans="1:4" x14ac:dyDescent="0.2">
      <c r="A23" t="s">
        <v>43</v>
      </c>
      <c r="B23">
        <f>COUNTIF('Manual data'!K63:K112, "yes")</f>
        <v>0</v>
      </c>
      <c r="C23">
        <f t="shared" si="0"/>
        <v>0</v>
      </c>
    </row>
    <row r="24" spans="1:4" x14ac:dyDescent="0.2">
      <c r="A24" t="s">
        <v>44</v>
      </c>
      <c r="B24">
        <f>COUNTIF('Manual data'!K73:K122, "yes")</f>
        <v>0</v>
      </c>
      <c r="C24">
        <f t="shared" si="0"/>
        <v>0</v>
      </c>
    </row>
    <row r="25" spans="1:4" x14ac:dyDescent="0.2">
      <c r="A25" t="s">
        <v>45</v>
      </c>
      <c r="B25">
        <f>COUNTIF('Manual data'!K83:K132, "yes")</f>
        <v>0</v>
      </c>
      <c r="C25">
        <f t="shared" si="0"/>
        <v>0</v>
      </c>
    </row>
    <row r="26" spans="1:4" x14ac:dyDescent="0.2">
      <c r="A26" t="s">
        <v>46</v>
      </c>
      <c r="B26">
        <f>COUNTIF('Manual data'!K93:K142, "yes")</f>
        <v>0</v>
      </c>
      <c r="C26">
        <f t="shared" si="0"/>
        <v>0</v>
      </c>
    </row>
    <row r="27" spans="1:4" x14ac:dyDescent="0.2">
      <c r="A27" t="s">
        <v>47</v>
      </c>
      <c r="B27">
        <f>COUNTIF('Manual data'!K103:K152, "yes")</f>
        <v>0</v>
      </c>
      <c r="C27">
        <f t="shared" si="0"/>
        <v>0</v>
      </c>
    </row>
    <row r="28" spans="1:4" x14ac:dyDescent="0.2">
      <c r="A28" t="s">
        <v>48</v>
      </c>
      <c r="B28">
        <f>COUNTIF('Manual data'!K113:K162, "yes")</f>
        <v>0</v>
      </c>
      <c r="C28">
        <f t="shared" si="0"/>
        <v>0</v>
      </c>
    </row>
    <row r="29" spans="1:4" x14ac:dyDescent="0.2">
      <c r="A29" t="s">
        <v>49</v>
      </c>
      <c r="B29">
        <f>COUNTIF('Manual data'!K123:K172, "yes")</f>
        <v>0</v>
      </c>
      <c r="C29">
        <f t="shared" si="0"/>
        <v>0</v>
      </c>
    </row>
    <row r="30" spans="1:4" x14ac:dyDescent="0.2">
      <c r="A30" t="s">
        <v>50</v>
      </c>
      <c r="B30">
        <f>COUNTIF('Manual data'!K133:K182, "yes")</f>
        <v>0</v>
      </c>
      <c r="C30">
        <f t="shared" si="0"/>
        <v>0</v>
      </c>
    </row>
    <row r="31" spans="1:4" x14ac:dyDescent="0.2">
      <c r="A31" t="s">
        <v>51</v>
      </c>
      <c r="B31">
        <f>COUNTIF('Manual data'!K143:K192, "yes")</f>
        <v>0</v>
      </c>
      <c r="C31">
        <f t="shared" si="0"/>
        <v>0</v>
      </c>
    </row>
    <row r="32" spans="1:4" x14ac:dyDescent="0.2">
      <c r="A32" s="7" t="s">
        <v>52</v>
      </c>
      <c r="B32" s="7">
        <f>COUNTIF('Manual data'!K153:K202, "yes")</f>
        <v>0</v>
      </c>
      <c r="C32" s="7">
        <f t="shared" si="0"/>
        <v>0</v>
      </c>
      <c r="D32" s="9" t="s">
        <v>53</v>
      </c>
    </row>
    <row r="33" spans="1:4" s="8" customFormat="1" x14ac:dyDescent="0.2">
      <c r="A33" s="8" t="s">
        <v>54</v>
      </c>
      <c r="B33">
        <f>COUNTIF('Manual data'!K163:K212, "yes")</f>
        <v>0</v>
      </c>
      <c r="C33">
        <f t="shared" ref="C33:C37" si="1">B33/50*100</f>
        <v>0</v>
      </c>
    </row>
    <row r="34" spans="1:4" s="8" customFormat="1" x14ac:dyDescent="0.2">
      <c r="A34" s="8" t="s">
        <v>55</v>
      </c>
      <c r="B34">
        <f>COUNTIF('Manual data'!K173:K222, "yes")</f>
        <v>0</v>
      </c>
      <c r="C34">
        <f t="shared" si="1"/>
        <v>0</v>
      </c>
    </row>
    <row r="35" spans="1:4" s="8" customFormat="1" x14ac:dyDescent="0.2">
      <c r="A35" s="8" t="s">
        <v>56</v>
      </c>
      <c r="B35">
        <f>COUNTIF('Manual data'!K183:K232, "yes")</f>
        <v>0</v>
      </c>
      <c r="C35">
        <f t="shared" si="1"/>
        <v>0</v>
      </c>
    </row>
    <row r="36" spans="1:4" s="8" customFormat="1" x14ac:dyDescent="0.2">
      <c r="A36" s="8" t="s">
        <v>57</v>
      </c>
      <c r="B36">
        <f>COUNTIF('Manual data'!K193:K242, "yes")</f>
        <v>0</v>
      </c>
      <c r="C36">
        <f t="shared" si="1"/>
        <v>0</v>
      </c>
    </row>
    <row r="37" spans="1:4" s="8" customFormat="1" x14ac:dyDescent="0.2">
      <c r="A37" s="8" t="s">
        <v>58</v>
      </c>
      <c r="B37">
        <f>COUNTIF('Manual data'!K203:K252, "yes")</f>
        <v>0</v>
      </c>
      <c r="C37">
        <f t="shared" si="1"/>
        <v>0</v>
      </c>
    </row>
    <row r="38" spans="1:4" s="8" customFormat="1" x14ac:dyDescent="0.2"/>
    <row r="39" spans="1:4" x14ac:dyDescent="0.2">
      <c r="A39" s="3" t="s">
        <v>59</v>
      </c>
      <c r="B39" s="3"/>
      <c r="C39" s="3"/>
      <c r="D39" s="3"/>
    </row>
    <row r="40" spans="1:4" x14ac:dyDescent="0.2">
      <c r="A40" t="s">
        <v>60</v>
      </c>
      <c r="B40">
        <f>COUNTIF('Manual data'!S:S, "yes")</f>
        <v>0</v>
      </c>
    </row>
    <row r="41" spans="1:4" x14ac:dyDescent="0.2">
      <c r="A41" t="s">
        <v>61</v>
      </c>
      <c r="B41">
        <f>COUNTIF('Manual data'!R:R, "yes")</f>
        <v>0</v>
      </c>
    </row>
    <row r="42" spans="1:4" x14ac:dyDescent="0.2">
      <c r="A42" t="s">
        <v>62</v>
      </c>
      <c r="B42" t="e">
        <f>B41/B40</f>
        <v>#DIV/0!</v>
      </c>
    </row>
    <row r="44" spans="1:4" x14ac:dyDescent="0.2">
      <c r="A44" t="s">
        <v>63</v>
      </c>
      <c r="B44">
        <f>COUNTIF('Manual data'!S151:S201, "yes")</f>
        <v>0</v>
      </c>
    </row>
    <row r="45" spans="1:4" x14ac:dyDescent="0.2">
      <c r="A45" t="s">
        <v>64</v>
      </c>
      <c r="B45">
        <f>COUNTIF('Manual data'!R152:R202, "yes")</f>
        <v>0</v>
      </c>
    </row>
    <row r="46" spans="1:4" x14ac:dyDescent="0.2">
      <c r="A46" t="s">
        <v>65</v>
      </c>
      <c r="B46" t="e">
        <f>B45/B44</f>
        <v>#DIV/0!</v>
      </c>
      <c r="D46" s="8" t="s">
        <v>66</v>
      </c>
    </row>
  </sheetData>
  <sheetProtection algorithmName="SHA-512" hashValue="eOFCF4eutfFjiepQqDHiS2wk4KlYw6cNjtPOYxUr/zCvdN4WpSSpGkLch9Xf+/aIBtssx70oNHj65N4/ltdBHw==" saltValue="z0Gw3lNu4Mbi7mjdtAUn6A==" spinCount="100000" sheet="1" objects="1" scenarios="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A4" workbookViewId="0">
      <selection activeCell="I45" sqref="I45"/>
    </sheetView>
  </sheetViews>
  <sheetFormatPr defaultRowHeight="12.75" x14ac:dyDescent="0.2"/>
  <sheetData/>
  <sheetProtection algorithmName="SHA-512" hashValue="HRhNcCcql61AUJvYpC5tOzyorJ5rS58dCrApQYrUgEgsAk5z/WOspu0/DbDbsIbZDQcfpqCwByluq1FkB3vXZw==" saltValue="f8+OCJn+1IywUwGlu0T6vg=="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0"/>
  <sheetViews>
    <sheetView topLeftCell="A9" workbookViewId="0">
      <selection activeCell="G32" sqref="G32"/>
    </sheetView>
  </sheetViews>
  <sheetFormatPr defaultRowHeight="12.75" x14ac:dyDescent="0.2"/>
  <cols>
    <col min="2" max="2" width="24" customWidth="1"/>
    <col min="3" max="3" width="25.28515625" customWidth="1"/>
    <col min="4" max="4" width="21.7109375" customWidth="1"/>
    <col min="5" max="5" width="14" customWidth="1"/>
  </cols>
  <sheetData>
    <row r="1" spans="1:10" s="3" customFormat="1" x14ac:dyDescent="0.2">
      <c r="A1" s="3" t="s">
        <v>2</v>
      </c>
      <c r="B1" s="3" t="s">
        <v>5</v>
      </c>
      <c r="C1" s="3" t="s">
        <v>6</v>
      </c>
      <c r="D1" s="3" t="s">
        <v>67</v>
      </c>
      <c r="E1" s="3" t="s">
        <v>4</v>
      </c>
      <c r="G1" s="3" t="s">
        <v>28</v>
      </c>
      <c r="J1" s="3" t="s">
        <v>68</v>
      </c>
    </row>
    <row r="2" spans="1:10" x14ac:dyDescent="0.2">
      <c r="A2" s="3" t="s">
        <v>31</v>
      </c>
      <c r="B2" s="3" t="s">
        <v>69</v>
      </c>
      <c r="C2" s="3" t="s">
        <v>70</v>
      </c>
      <c r="D2" s="3" t="s">
        <v>70</v>
      </c>
      <c r="E2" s="5" t="s">
        <v>71</v>
      </c>
      <c r="G2" s="3" t="s">
        <v>72</v>
      </c>
      <c r="H2" s="3"/>
      <c r="J2" t="s">
        <v>73</v>
      </c>
    </row>
    <row r="3" spans="1:10" x14ac:dyDescent="0.2">
      <c r="A3" s="3" t="s">
        <v>30</v>
      </c>
      <c r="B3" s="3" t="s">
        <v>74</v>
      </c>
      <c r="C3" s="3" t="s">
        <v>75</v>
      </c>
      <c r="D3" s="3" t="s">
        <v>75</v>
      </c>
      <c r="E3" s="5" t="s">
        <v>76</v>
      </c>
      <c r="G3" s="3" t="s">
        <v>77</v>
      </c>
      <c r="H3" s="3"/>
      <c r="J3" t="s">
        <v>78</v>
      </c>
    </row>
    <row r="4" spans="1:10" x14ac:dyDescent="0.2">
      <c r="A4" s="3" t="s">
        <v>79</v>
      </c>
      <c r="B4" s="3" t="s">
        <v>80</v>
      </c>
      <c r="C4" s="3" t="s">
        <v>81</v>
      </c>
      <c r="D4" s="3" t="s">
        <v>82</v>
      </c>
      <c r="E4" s="5" t="s">
        <v>83</v>
      </c>
      <c r="G4" s="3" t="s">
        <v>84</v>
      </c>
      <c r="H4" s="3"/>
      <c r="J4" t="s">
        <v>85</v>
      </c>
    </row>
    <row r="5" spans="1:10" x14ac:dyDescent="0.2">
      <c r="A5" s="3"/>
      <c r="B5" s="3" t="s">
        <v>86</v>
      </c>
      <c r="C5" s="3"/>
      <c r="D5" s="3"/>
      <c r="E5" s="5" t="s">
        <v>87</v>
      </c>
      <c r="G5" s="3" t="s">
        <v>88</v>
      </c>
      <c r="H5" s="3"/>
      <c r="J5" t="s">
        <v>89</v>
      </c>
    </row>
    <row r="6" spans="1:10" x14ac:dyDescent="0.2">
      <c r="A6" s="3"/>
      <c r="B6" s="3" t="s">
        <v>90</v>
      </c>
      <c r="C6" s="3"/>
      <c r="D6" s="3"/>
      <c r="E6" s="5" t="s">
        <v>91</v>
      </c>
      <c r="G6" s="3" t="s">
        <v>92</v>
      </c>
      <c r="H6" s="3"/>
      <c r="J6" t="s">
        <v>93</v>
      </c>
    </row>
    <row r="7" spans="1:10" x14ac:dyDescent="0.2">
      <c r="A7" s="3"/>
      <c r="B7" s="3" t="s">
        <v>94</v>
      </c>
      <c r="C7" s="3"/>
      <c r="D7" s="3"/>
      <c r="E7" s="5" t="s">
        <v>95</v>
      </c>
      <c r="G7" s="3" t="s">
        <v>96</v>
      </c>
      <c r="H7" s="3"/>
      <c r="J7" t="s">
        <v>97</v>
      </c>
    </row>
    <row r="8" spans="1:10" x14ac:dyDescent="0.2">
      <c r="A8" s="3"/>
      <c r="B8" s="3" t="s">
        <v>98</v>
      </c>
      <c r="C8" s="3"/>
      <c r="D8" s="3"/>
      <c r="E8" s="5" t="s">
        <v>99</v>
      </c>
      <c r="G8" s="3" t="s">
        <v>100</v>
      </c>
      <c r="H8" s="3"/>
      <c r="J8" t="s">
        <v>101</v>
      </c>
    </row>
    <row r="9" spans="1:10" x14ac:dyDescent="0.2">
      <c r="A9" s="3"/>
      <c r="B9" s="3" t="s">
        <v>102</v>
      </c>
      <c r="C9" s="3"/>
      <c r="D9" s="3"/>
      <c r="E9" s="5" t="s">
        <v>103</v>
      </c>
      <c r="G9" s="3"/>
      <c r="H9" s="3"/>
      <c r="J9" t="s">
        <v>104</v>
      </c>
    </row>
    <row r="10" spans="1:10" x14ac:dyDescent="0.2">
      <c r="A10" s="3"/>
      <c r="B10" s="3" t="s">
        <v>105</v>
      </c>
      <c r="C10" s="3"/>
      <c r="D10" s="3"/>
      <c r="E10" s="5" t="s">
        <v>106</v>
      </c>
      <c r="G10" s="3"/>
      <c r="H10" s="3"/>
    </row>
    <row r="11" spans="1:10" x14ac:dyDescent="0.2">
      <c r="A11" s="3"/>
      <c r="B11" s="3" t="s">
        <v>107</v>
      </c>
      <c r="C11" s="3"/>
      <c r="D11" s="3"/>
      <c r="E11" s="5" t="s">
        <v>108</v>
      </c>
      <c r="G11" s="3"/>
      <c r="H11" s="3"/>
    </row>
    <row r="12" spans="1:10" x14ac:dyDescent="0.2">
      <c r="A12" s="3"/>
      <c r="B12" s="3" t="s">
        <v>109</v>
      </c>
      <c r="C12" s="3"/>
      <c r="D12" s="3"/>
      <c r="E12" s="5" t="s">
        <v>110</v>
      </c>
      <c r="G12" s="3"/>
      <c r="H12" s="3"/>
    </row>
    <row r="13" spans="1:10" x14ac:dyDescent="0.2">
      <c r="A13" s="3"/>
      <c r="B13" s="3"/>
      <c r="C13" s="3"/>
      <c r="D13" s="3"/>
      <c r="E13" s="5" t="s">
        <v>111</v>
      </c>
      <c r="G13" s="3"/>
      <c r="H13" s="3"/>
    </row>
    <row r="14" spans="1:10" x14ac:dyDescent="0.2">
      <c r="E14" s="5" t="s">
        <v>111</v>
      </c>
    </row>
    <row r="15" spans="1:10" x14ac:dyDescent="0.2">
      <c r="E15" s="5" t="s">
        <v>111</v>
      </c>
    </row>
    <row r="16" spans="1:10" x14ac:dyDescent="0.2">
      <c r="E16" s="5" t="s">
        <v>111</v>
      </c>
    </row>
    <row r="17" spans="5:5" x14ac:dyDescent="0.2">
      <c r="E17" s="5" t="s">
        <v>111</v>
      </c>
    </row>
    <row r="18" spans="5:5" x14ac:dyDescent="0.2">
      <c r="E18" s="5" t="s">
        <v>111</v>
      </c>
    </row>
    <row r="19" spans="5:5" x14ac:dyDescent="0.2">
      <c r="E19" s="5" t="s">
        <v>111</v>
      </c>
    </row>
    <row r="20" spans="5:5" x14ac:dyDescent="0.2">
      <c r="E20" s="5" t="s">
        <v>111</v>
      </c>
    </row>
    <row r="21" spans="5:5" x14ac:dyDescent="0.2">
      <c r="E21" s="5" t="s">
        <v>111</v>
      </c>
    </row>
    <row r="22" spans="5:5" x14ac:dyDescent="0.2">
      <c r="E22" s="5" t="s">
        <v>111</v>
      </c>
    </row>
    <row r="23" spans="5:5" x14ac:dyDescent="0.2">
      <c r="E23" s="5" t="s">
        <v>111</v>
      </c>
    </row>
    <row r="24" spans="5:5" x14ac:dyDescent="0.2">
      <c r="E24" s="5" t="s">
        <v>111</v>
      </c>
    </row>
    <row r="25" spans="5:5" x14ac:dyDescent="0.2">
      <c r="E25" s="5" t="s">
        <v>111</v>
      </c>
    </row>
    <row r="26" spans="5:5" x14ac:dyDescent="0.2">
      <c r="E26" s="5" t="s">
        <v>111</v>
      </c>
    </row>
    <row r="27" spans="5:5" x14ac:dyDescent="0.2">
      <c r="E27" s="5" t="s">
        <v>111</v>
      </c>
    </row>
    <row r="28" spans="5:5" x14ac:dyDescent="0.2">
      <c r="E28" s="5" t="s">
        <v>111</v>
      </c>
    </row>
    <row r="29" spans="5:5" x14ac:dyDescent="0.2">
      <c r="E29" s="5" t="s">
        <v>111</v>
      </c>
    </row>
    <row r="30" spans="5:5" x14ac:dyDescent="0.2">
      <c r="E30" s="5" t="s">
        <v>111</v>
      </c>
    </row>
    <row r="31" spans="5:5" x14ac:dyDescent="0.2">
      <c r="E31" s="5" t="s">
        <v>111</v>
      </c>
    </row>
    <row r="32" spans="5:5" x14ac:dyDescent="0.2">
      <c r="E32" s="5" t="s">
        <v>111</v>
      </c>
    </row>
    <row r="33" spans="5:5" x14ac:dyDescent="0.2">
      <c r="E33" s="5" t="s">
        <v>111</v>
      </c>
    </row>
    <row r="34" spans="5:5" x14ac:dyDescent="0.2">
      <c r="E34" s="5" t="s">
        <v>111</v>
      </c>
    </row>
    <row r="35" spans="5:5" x14ac:dyDescent="0.2">
      <c r="E35" s="5" t="s">
        <v>111</v>
      </c>
    </row>
    <row r="36" spans="5:5" x14ac:dyDescent="0.2">
      <c r="E36" s="5" t="s">
        <v>111</v>
      </c>
    </row>
    <row r="37" spans="5:5" x14ac:dyDescent="0.2">
      <c r="E37" s="5" t="s">
        <v>111</v>
      </c>
    </row>
    <row r="38" spans="5:5" x14ac:dyDescent="0.2">
      <c r="E38" s="5" t="s">
        <v>111</v>
      </c>
    </row>
    <row r="39" spans="5:5" x14ac:dyDescent="0.2">
      <c r="E39" s="5" t="s">
        <v>111</v>
      </c>
    </row>
    <row r="40" spans="5:5" x14ac:dyDescent="0.2">
      <c r="E40" s="5" t="s">
        <v>111</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Manual data</vt:lpstr>
      <vt:lpstr>Summary</vt:lpstr>
      <vt:lpstr>Instructions</vt:lpstr>
      <vt:lpstr>For 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Burnett</dc:creator>
  <cp:keywords/>
  <dc:description/>
  <cp:lastModifiedBy>Marianne Lill</cp:lastModifiedBy>
  <cp:revision/>
  <dcterms:created xsi:type="dcterms:W3CDTF">2008-05-17T02:53:44Z</dcterms:created>
  <dcterms:modified xsi:type="dcterms:W3CDTF">2023-01-05T09:22:09Z</dcterms:modified>
  <cp:category/>
  <cp:contentStatus/>
</cp:coreProperties>
</file>