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922132cbc25f2559/Desktop/A - Conjoint2023/"/>
    </mc:Choice>
  </mc:AlternateContent>
  <xr:revisionPtr revIDLastSave="3" documentId="8_{D2CC852C-563B-4048-B10C-FC81585EA133}" xr6:coauthVersionLast="47" xr6:coauthVersionMax="47" xr10:uidLastSave="{08BCB898-C26B-4DA6-863C-2F62C4E0B295}"/>
  <bookViews>
    <workbookView xWindow="-120" yWindow="-120" windowWidth="20730" windowHeight="11040" activeTab="2" xr2:uid="{00000000-000D-0000-FFFF-FFFF00000000}"/>
  </bookViews>
  <sheets>
    <sheet name="Manual data" sheetId="5" r:id="rId1"/>
    <sheet name="Summary" sheetId="1" r:id="rId2"/>
    <sheet name="Instructions" sheetId="8" r:id="rId3"/>
    <sheet name="For dropdowns"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5" i="1" l="1"/>
  <c r="C45" i="1" s="1"/>
  <c r="B44" i="1"/>
  <c r="C44" i="1" s="1"/>
  <c r="B43" i="1"/>
  <c r="C43" i="1" s="1"/>
  <c r="B42" i="1"/>
  <c r="C42" i="1" s="1"/>
  <c r="B41" i="1"/>
  <c r="C41" i="1" s="1"/>
  <c r="B40" i="1"/>
  <c r="C40" i="1" s="1"/>
  <c r="B39" i="1"/>
  <c r="C39" i="1" s="1"/>
  <c r="B38" i="1"/>
  <c r="C38" i="1" s="1"/>
  <c r="B37" i="1"/>
  <c r="C37" i="1" s="1"/>
  <c r="B36" i="1"/>
  <c r="C36" i="1" s="1"/>
  <c r="B35" i="1"/>
  <c r="C35" i="1" s="1"/>
  <c r="B34" i="1"/>
  <c r="C34" i="1" s="1"/>
  <c r="B33" i="1"/>
  <c r="C33" i="1" s="1"/>
  <c r="B32" i="1"/>
  <c r="C32" i="1" s="1"/>
  <c r="B31" i="1"/>
  <c r="C31" i="1" s="1"/>
  <c r="B30" i="1"/>
  <c r="C30" i="1" s="1"/>
  <c r="B29" i="1"/>
  <c r="C29" i="1" s="1"/>
  <c r="B28" i="1"/>
  <c r="C28" i="1" s="1"/>
  <c r="B27" i="1"/>
  <c r="C27" i="1" s="1"/>
  <c r="B26" i="1"/>
  <c r="C26" i="1" s="1"/>
  <c r="B25" i="1"/>
  <c r="C25" i="1" s="1"/>
  <c r="B24" i="1"/>
  <c r="C24" i="1" s="1"/>
  <c r="B23" i="1"/>
  <c r="C23" i="1" s="1"/>
  <c r="B22" i="1"/>
  <c r="C22" i="1" s="1"/>
  <c r="B21" i="1"/>
  <c r="C21" i="1" s="1"/>
  <c r="B20" i="1"/>
  <c r="C20" i="1" s="1"/>
  <c r="N301" i="5"/>
  <c r="N300" i="5"/>
  <c r="N299" i="5"/>
  <c r="N298" i="5"/>
  <c r="N297" i="5"/>
  <c r="N296" i="5"/>
  <c r="N295" i="5"/>
  <c r="N294" i="5"/>
  <c r="N293" i="5"/>
  <c r="N292" i="5"/>
  <c r="N291" i="5"/>
  <c r="N290" i="5"/>
  <c r="N289" i="5"/>
  <c r="N288" i="5"/>
  <c r="N287" i="5"/>
  <c r="N286" i="5"/>
  <c r="N285" i="5"/>
  <c r="N284" i="5"/>
  <c r="N283" i="5"/>
  <c r="N282" i="5"/>
  <c r="N281" i="5"/>
  <c r="N280" i="5"/>
  <c r="N279" i="5"/>
  <c r="N278" i="5"/>
  <c r="N277" i="5"/>
  <c r="N276" i="5"/>
  <c r="N275" i="5"/>
  <c r="N274" i="5"/>
  <c r="N273" i="5"/>
  <c r="N272" i="5"/>
  <c r="N271" i="5"/>
  <c r="N270" i="5"/>
  <c r="N269" i="5"/>
  <c r="N268" i="5"/>
  <c r="N267" i="5"/>
  <c r="N266" i="5"/>
  <c r="N265" i="5"/>
  <c r="N264" i="5"/>
  <c r="N263" i="5"/>
  <c r="N262" i="5"/>
  <c r="N261" i="5"/>
  <c r="N260" i="5"/>
  <c r="N259" i="5"/>
  <c r="N258" i="5"/>
  <c r="N257" i="5"/>
  <c r="N256" i="5"/>
  <c r="N255" i="5"/>
  <c r="N254" i="5"/>
  <c r="N253" i="5"/>
  <c r="N252" i="5"/>
  <c r="N251" i="5"/>
  <c r="N250" i="5"/>
  <c r="N249" i="5"/>
  <c r="N248" i="5"/>
  <c r="N247" i="5"/>
  <c r="N246" i="5"/>
  <c r="N245" i="5"/>
  <c r="N244" i="5"/>
  <c r="N243" i="5"/>
  <c r="N242" i="5"/>
  <c r="N241" i="5"/>
  <c r="N240" i="5"/>
  <c r="N239" i="5"/>
  <c r="N238" i="5"/>
  <c r="N237" i="5"/>
  <c r="N236" i="5"/>
  <c r="N235" i="5"/>
  <c r="N234" i="5"/>
  <c r="N233" i="5"/>
  <c r="N232" i="5"/>
  <c r="N231" i="5"/>
  <c r="N230" i="5"/>
  <c r="N229" i="5"/>
  <c r="N228" i="5"/>
  <c r="N227" i="5"/>
  <c r="N226" i="5"/>
  <c r="N225" i="5"/>
  <c r="N224" i="5"/>
  <c r="N223" i="5"/>
  <c r="N222" i="5"/>
  <c r="N221" i="5"/>
  <c r="N220" i="5"/>
  <c r="N219" i="5"/>
  <c r="N218" i="5"/>
  <c r="N217" i="5"/>
  <c r="N216" i="5"/>
  <c r="N215" i="5"/>
  <c r="N214" i="5"/>
  <c r="N213" i="5"/>
  <c r="N212" i="5"/>
  <c r="N211" i="5"/>
  <c r="N210" i="5"/>
  <c r="N209" i="5"/>
  <c r="N208" i="5"/>
  <c r="N207" i="5"/>
  <c r="N206" i="5"/>
  <c r="N205" i="5"/>
  <c r="N204" i="5"/>
  <c r="N203" i="5"/>
  <c r="N202" i="5"/>
  <c r="N201" i="5"/>
  <c r="N200" i="5"/>
  <c r="N199" i="5"/>
  <c r="N198" i="5"/>
  <c r="N197" i="5"/>
  <c r="N196" i="5"/>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N6" i="5"/>
  <c r="N5" i="5"/>
  <c r="N4" i="5"/>
  <c r="N3" i="5"/>
  <c r="N2" i="5"/>
  <c r="O301" i="5"/>
  <c r="O300" i="5"/>
  <c r="O299" i="5"/>
  <c r="O298" i="5"/>
  <c r="O297" i="5"/>
  <c r="O296" i="5"/>
  <c r="O295" i="5"/>
  <c r="O294" i="5"/>
  <c r="O293" i="5"/>
  <c r="O292" i="5"/>
  <c r="O291" i="5"/>
  <c r="O290" i="5"/>
  <c r="O289" i="5"/>
  <c r="O288" i="5"/>
  <c r="O287" i="5"/>
  <c r="O286" i="5"/>
  <c r="O285" i="5"/>
  <c r="O284" i="5"/>
  <c r="O283" i="5"/>
  <c r="O282" i="5"/>
  <c r="O281" i="5"/>
  <c r="O280" i="5"/>
  <c r="O279" i="5"/>
  <c r="O278" i="5"/>
  <c r="O277" i="5"/>
  <c r="O276" i="5"/>
  <c r="O275" i="5"/>
  <c r="O274" i="5"/>
  <c r="O273" i="5"/>
  <c r="O272" i="5"/>
  <c r="O271" i="5"/>
  <c r="O270" i="5"/>
  <c r="O269" i="5"/>
  <c r="O268" i="5"/>
  <c r="O267" i="5"/>
  <c r="O266" i="5"/>
  <c r="O265" i="5"/>
  <c r="O264" i="5"/>
  <c r="O263" i="5"/>
  <c r="O262" i="5"/>
  <c r="O261" i="5"/>
  <c r="O260" i="5"/>
  <c r="O259" i="5"/>
  <c r="O258" i="5"/>
  <c r="O257" i="5"/>
  <c r="O256" i="5"/>
  <c r="O255" i="5"/>
  <c r="O254" i="5"/>
  <c r="O253" i="5"/>
  <c r="O252" i="5"/>
  <c r="O251" i="5"/>
  <c r="O250" i="5"/>
  <c r="O249" i="5"/>
  <c r="O248" i="5"/>
  <c r="O247" i="5"/>
  <c r="O246" i="5"/>
  <c r="O245" i="5"/>
  <c r="O244" i="5"/>
  <c r="O243" i="5"/>
  <c r="O242" i="5"/>
  <c r="O241" i="5"/>
  <c r="O240" i="5"/>
  <c r="O239" i="5"/>
  <c r="O238" i="5"/>
  <c r="O237" i="5"/>
  <c r="O236" i="5"/>
  <c r="O235" i="5"/>
  <c r="O234" i="5"/>
  <c r="O233" i="5"/>
  <c r="O232" i="5"/>
  <c r="O231" i="5"/>
  <c r="O230" i="5"/>
  <c r="O229" i="5"/>
  <c r="O228" i="5"/>
  <c r="O227" i="5"/>
  <c r="O226" i="5"/>
  <c r="O225" i="5"/>
  <c r="O224" i="5"/>
  <c r="O223" i="5"/>
  <c r="O222" i="5"/>
  <c r="O221" i="5"/>
  <c r="O220" i="5"/>
  <c r="O219" i="5"/>
  <c r="O218" i="5"/>
  <c r="O217" i="5"/>
  <c r="O216" i="5"/>
  <c r="O215" i="5"/>
  <c r="O214" i="5"/>
  <c r="O213" i="5"/>
  <c r="O212" i="5"/>
  <c r="O211" i="5"/>
  <c r="O210" i="5"/>
  <c r="O209" i="5"/>
  <c r="O208" i="5"/>
  <c r="O207" i="5"/>
  <c r="O206" i="5"/>
  <c r="O205" i="5"/>
  <c r="O204" i="5"/>
  <c r="O203" i="5"/>
  <c r="O202" i="5"/>
  <c r="O201" i="5"/>
  <c r="O200" i="5"/>
  <c r="O199" i="5"/>
  <c r="O198" i="5"/>
  <c r="O197" i="5"/>
  <c r="O196" i="5"/>
  <c r="O195" i="5"/>
  <c r="O194" i="5"/>
  <c r="O193" i="5"/>
  <c r="O192" i="5"/>
  <c r="O191" i="5"/>
  <c r="O190" i="5"/>
  <c r="O189" i="5"/>
  <c r="O188" i="5"/>
  <c r="O187" i="5"/>
  <c r="O186" i="5"/>
  <c r="O185" i="5"/>
  <c r="O184" i="5"/>
  <c r="O183" i="5"/>
  <c r="O182" i="5"/>
  <c r="O181" i="5"/>
  <c r="O180" i="5"/>
  <c r="O179" i="5"/>
  <c r="O178" i="5"/>
  <c r="O177" i="5"/>
  <c r="O176" i="5"/>
  <c r="O175" i="5"/>
  <c r="O174" i="5"/>
  <c r="O173" i="5"/>
  <c r="O172" i="5"/>
  <c r="O171" i="5"/>
  <c r="O170" i="5"/>
  <c r="O169" i="5"/>
  <c r="O168" i="5"/>
  <c r="O167" i="5"/>
  <c r="O166" i="5"/>
  <c r="O165" i="5"/>
  <c r="O164" i="5"/>
  <c r="O163" i="5"/>
  <c r="O162" i="5"/>
  <c r="O161" i="5"/>
  <c r="O160" i="5"/>
  <c r="O159" i="5"/>
  <c r="O158" i="5"/>
  <c r="O157" i="5"/>
  <c r="O156" i="5"/>
  <c r="O155" i="5"/>
  <c r="O154" i="5"/>
  <c r="O153" i="5"/>
  <c r="O152" i="5"/>
  <c r="O151" i="5"/>
  <c r="O150" i="5"/>
  <c r="O149" i="5"/>
  <c r="O148" i="5"/>
  <c r="O147" i="5"/>
  <c r="O146" i="5"/>
  <c r="O145" i="5"/>
  <c r="O144" i="5"/>
  <c r="O143" i="5"/>
  <c r="O142" i="5"/>
  <c r="O141" i="5"/>
  <c r="O140" i="5"/>
  <c r="O139" i="5"/>
  <c r="O138" i="5"/>
  <c r="O137" i="5"/>
  <c r="O136" i="5"/>
  <c r="O135" i="5"/>
  <c r="O134" i="5"/>
  <c r="O133" i="5"/>
  <c r="O132" i="5"/>
  <c r="O131" i="5"/>
  <c r="O130" i="5"/>
  <c r="O129" i="5"/>
  <c r="O128" i="5"/>
  <c r="O127" i="5"/>
  <c r="O126" i="5"/>
  <c r="O125" i="5"/>
  <c r="O124" i="5"/>
  <c r="O123" i="5"/>
  <c r="O122" i="5"/>
  <c r="O121" i="5"/>
  <c r="O120" i="5"/>
  <c r="O119" i="5"/>
  <c r="O118" i="5"/>
  <c r="O117" i="5"/>
  <c r="O116" i="5"/>
  <c r="O115" i="5"/>
  <c r="O114" i="5"/>
  <c r="O113" i="5"/>
  <c r="O112" i="5"/>
  <c r="O111" i="5"/>
  <c r="O110" i="5"/>
  <c r="O109" i="5"/>
  <c r="O108" i="5"/>
  <c r="O107" i="5"/>
  <c r="O106" i="5"/>
  <c r="O105" i="5"/>
  <c r="O104" i="5"/>
  <c r="O103" i="5"/>
  <c r="O102" i="5"/>
  <c r="O101" i="5"/>
  <c r="O100" i="5"/>
  <c r="O99"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O4" i="5"/>
  <c r="O3" i="5"/>
  <c r="O2" i="5"/>
  <c r="B10" i="1"/>
  <c r="B11" i="1"/>
  <c r="B12" i="1"/>
  <c r="B13" i="1"/>
  <c r="B7" i="1"/>
  <c r="B6" i="1"/>
  <c r="B5" i="1"/>
  <c r="B3" i="1"/>
  <c r="P3" i="5"/>
  <c r="B17" i="1" l="1"/>
  <c r="B16" i="1"/>
  <c r="B15" i="1"/>
  <c r="B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SOS</author>
  </authors>
  <commentList>
    <comment ref="I1" authorId="0" shapeId="0" xr:uid="{00000000-0006-0000-0300-000001000000}">
      <text>
        <r>
          <rPr>
            <b/>
            <sz val="9"/>
            <color indexed="81"/>
            <rFont val="Tahoma"/>
            <family val="2"/>
          </rPr>
          <t>SOS:</t>
        </r>
        <r>
          <rPr>
            <sz val="9"/>
            <color indexed="81"/>
            <rFont val="Tahoma"/>
            <family val="2"/>
          </rPr>
          <t xml:space="preserve">
Edit the names of your consultants
</t>
        </r>
      </text>
    </comment>
  </commentList>
</comments>
</file>

<file path=xl/sharedStrings.xml><?xml version="1.0" encoding="utf-8"?>
<sst xmlns="http://schemas.openxmlformats.org/spreadsheetml/2006/main" count="146" uniqueCount="102">
  <si>
    <t>Age</t>
  </si>
  <si>
    <t>Gender</t>
  </si>
  <si>
    <t>Exam Date</t>
  </si>
  <si>
    <t>Female</t>
  </si>
  <si>
    <t>Male</t>
  </si>
  <si>
    <t>Average age</t>
  </si>
  <si>
    <t>Supervisor</t>
  </si>
  <si>
    <t>Advanced to unassisted</t>
  </si>
  <si>
    <t>Notes</t>
  </si>
  <si>
    <t>Consultant A</t>
  </si>
  <si>
    <t>Consultant B</t>
  </si>
  <si>
    <t>X</t>
  </si>
  <si>
    <t>Consultant C</t>
  </si>
  <si>
    <t>Consultant D</t>
  </si>
  <si>
    <t>Consultant E</t>
  </si>
  <si>
    <t>Consultant F</t>
  </si>
  <si>
    <t>Manual logging</t>
  </si>
  <si>
    <t>No</t>
  </si>
  <si>
    <t>Consultant G</t>
  </si>
  <si>
    <t>Consultant H</t>
  </si>
  <si>
    <t>Consultant I</t>
  </si>
  <si>
    <t>Consultant J</t>
  </si>
  <si>
    <t>Consultant K</t>
  </si>
  <si>
    <t xml:space="preserve">Procedure numbers </t>
  </si>
  <si>
    <t xml:space="preserve">Note - the value for the bracket will only be correct once all procedures in that bracket have been entered. </t>
  </si>
  <si>
    <t>Target &gt;200</t>
  </si>
  <si>
    <t>Hint - this counts entries using the column showing patient age. If the numbers do not match, start by checking that every record has the patient age entered.</t>
  </si>
  <si>
    <t>Consultant X</t>
  </si>
  <si>
    <t>Complication (describe)</t>
  </si>
  <si>
    <t>Sphincterotomy</t>
  </si>
  <si>
    <t>Stone clearance</t>
  </si>
  <si>
    <t>Stent placement</t>
  </si>
  <si>
    <t>Cannulation of target duct</t>
  </si>
  <si>
    <t>Procedure A</t>
  </si>
  <si>
    <t>Procedure B</t>
  </si>
  <si>
    <t>Procedure C</t>
  </si>
  <si>
    <t>Procedure D</t>
  </si>
  <si>
    <t>Procedure E</t>
  </si>
  <si>
    <t>Procedure F</t>
  </si>
  <si>
    <t>Other procedure</t>
  </si>
  <si>
    <t xml:space="preserve">Other procedure </t>
  </si>
  <si>
    <t>Rolling target duct cannulation %</t>
  </si>
  <si>
    <t>Sphincterotomy (unassisted)</t>
  </si>
  <si>
    <t>Stone clearance (unassisted)</t>
  </si>
  <si>
    <t>Stent (unassisted)</t>
  </si>
  <si>
    <t>Target - at least 80</t>
  </si>
  <si>
    <t>Target - at least 60</t>
  </si>
  <si>
    <t>Total ERCPs</t>
  </si>
  <si>
    <t>Total ERCPs in patient with native ampulla</t>
  </si>
  <si>
    <t>Sphincterotomy unassisted (native sphincter)</t>
  </si>
  <si>
    <t>Not attempted - CBD or PD</t>
  </si>
  <si>
    <t>Stent type</t>
  </si>
  <si>
    <t>No stent</t>
  </si>
  <si>
    <t>CBD metal</t>
  </si>
  <si>
    <t xml:space="preserve">CBD plastic </t>
  </si>
  <si>
    <t>PD plastic</t>
  </si>
  <si>
    <t>Dual CBD and PD</t>
  </si>
  <si>
    <t xml:space="preserve">Not attempted </t>
  </si>
  <si>
    <t xml:space="preserve">Assisted </t>
  </si>
  <si>
    <t xml:space="preserve">Unassisted </t>
  </si>
  <si>
    <t xml:space="preserve">Unsuccessful </t>
  </si>
  <si>
    <t>No/Non intact</t>
  </si>
  <si>
    <t>Yes/Intact</t>
  </si>
  <si>
    <t xml:space="preserve">Native sphincter </t>
  </si>
  <si>
    <t xml:space="preserve">Assisted - CBD </t>
  </si>
  <si>
    <t xml:space="preserve">Assisted - PD </t>
  </si>
  <si>
    <t xml:space="preserve">Incomplete </t>
  </si>
  <si>
    <t>Unsuccessful</t>
  </si>
  <si>
    <t>Unassisted</t>
  </si>
  <si>
    <t>Stent types</t>
  </si>
  <si>
    <t>CBD plastic</t>
  </si>
  <si>
    <t>Dual - CBD and PD</t>
  </si>
  <si>
    <t>20-70</t>
  </si>
  <si>
    <t>10-60</t>
  </si>
  <si>
    <t>30-80</t>
  </si>
  <si>
    <t>40-90</t>
  </si>
  <si>
    <t>60 -110</t>
  </si>
  <si>
    <t>70-120</t>
  </si>
  <si>
    <t>80-130</t>
  </si>
  <si>
    <t>90-140</t>
  </si>
  <si>
    <t>100-150</t>
  </si>
  <si>
    <t>110-160</t>
  </si>
  <si>
    <t>120 - 170</t>
  </si>
  <si>
    <t>130 - 180</t>
  </si>
  <si>
    <t>140 - 190</t>
  </si>
  <si>
    <t>150 - 200</t>
  </si>
  <si>
    <t>160 - 210</t>
  </si>
  <si>
    <t>170 - 220</t>
  </si>
  <si>
    <t>180 - 230</t>
  </si>
  <si>
    <t>190 - 240</t>
  </si>
  <si>
    <t>200 - 250</t>
  </si>
  <si>
    <t>210 - 260</t>
  </si>
  <si>
    <t>220 - 270</t>
  </si>
  <si>
    <t>230 - 280</t>
  </si>
  <si>
    <t>240 - 290</t>
  </si>
  <si>
    <t>250 - 300</t>
  </si>
  <si>
    <t>Unassisted cannulation in 1-50</t>
  </si>
  <si>
    <t>Unassisted - CBD</t>
  </si>
  <si>
    <t>Unassisted - PD</t>
  </si>
  <si>
    <t>Target &gt;90%</t>
  </si>
  <si>
    <t>50 -100</t>
  </si>
  <si>
    <t>Cannulation of target duct unassisted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</si>
</sst>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9"/>
      <color indexed="81"/>
      <name val="Tahoma"/>
      <family val="2"/>
    </font>
    <font>
      <sz val="9"/>
      <color indexed="81"/>
      <name val="Tahoma"/>
      <family val="2"/>
    </font>
    <font>
      <sz val="11"/>
      <name val="Calibri"/>
      <family val="2"/>
      <scheme val="minor"/>
    </font>
    <font>
      <sz val="10"/>
      <color rgb="FF333333"/>
      <name val="Courier New"/>
      <family val="3"/>
    </font>
    <font>
      <sz val="8"/>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14">
    <xf numFmtId="0" fontId="0" fillId="0" borderId="0" xfId="0"/>
    <xf numFmtId="0" fontId="3" fillId="2" borderId="0" xfId="0" applyFont="1" applyFill="1" applyAlignment="1">
      <alignment vertical="center" wrapText="1"/>
    </xf>
    <xf numFmtId="14" fontId="0" fillId="0" borderId="0" xfId="0" applyNumberFormat="1"/>
    <xf numFmtId="0" fontId="0" fillId="2" borderId="0" xfId="0" applyFill="1"/>
    <xf numFmtId="14" fontId="3" fillId="0" borderId="0" xfId="0" applyNumberFormat="1" applyFont="1"/>
    <xf numFmtId="0" fontId="4" fillId="0" borderId="0" xfId="0" applyFont="1" applyAlignment="1">
      <alignment horizontal="left" vertical="center" indent="3"/>
    </xf>
    <xf numFmtId="0" fontId="5" fillId="0" borderId="0" xfId="0" applyFont="1" applyAlignment="1">
      <alignment vertical="center"/>
    </xf>
    <xf numFmtId="0" fontId="0" fillId="3" borderId="0" xfId="0" applyFill="1"/>
    <xf numFmtId="0" fontId="3" fillId="2" borderId="0" xfId="0" applyFont="1" applyFill="1"/>
    <xf numFmtId="17" fontId="0" fillId="0" borderId="0" xfId="0" quotePrefix="1" applyNumberFormat="1"/>
    <xf numFmtId="0" fontId="0" fillId="4" borderId="0" xfId="0" applyFill="1"/>
    <xf numFmtId="0" fontId="0" fillId="2" borderId="0" xfId="0" applyFill="1" applyAlignment="1">
      <alignment vertical="center"/>
    </xf>
    <xf numFmtId="0" fontId="0" fillId="5" borderId="0" xfId="0" applyFill="1"/>
    <xf numFmtId="0" fontId="0" fillId="6"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200025</xdr:colOff>
      <xdr:row>1</xdr:row>
      <xdr:rowOff>57150</xdr:rowOff>
    </xdr:from>
    <xdr:to>
      <xdr:col>15</xdr:col>
      <xdr:colOff>561975</xdr:colOff>
      <xdr:row>30</xdr:row>
      <xdr:rowOff>171449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9625" y="247650"/>
          <a:ext cx="8896350" cy="5638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Welcome to the NZCCRTGE</a:t>
          </a:r>
          <a:r>
            <a:rPr lang="en-NZ" sz="1100" baseline="0"/>
            <a:t> manual logging spreadsheet for ERCP. </a:t>
          </a:r>
        </a:p>
        <a:p>
          <a:endParaRPr lang="en-NZ" sz="1100" baseline="0"/>
        </a:p>
        <a:p>
          <a:r>
            <a:rPr lang="en-NZ" sz="1100" baseline="0"/>
            <a:t>The spreadsheet is simple to use. Please ensure that you save a backup regularly. </a:t>
          </a:r>
        </a:p>
        <a:p>
          <a:endParaRPr lang="en-NZ" sz="1100" baseline="0"/>
        </a:p>
        <a:p>
          <a:r>
            <a:rPr lang="en-NZ" sz="1100" baseline="0"/>
            <a:t>Steps</a:t>
          </a:r>
        </a:p>
        <a:p>
          <a:endParaRPr lang="en-NZ" sz="1100" baseline="0"/>
        </a:p>
        <a:p>
          <a:r>
            <a:rPr lang="en-NZ" sz="1100" baseline="0"/>
            <a:t>1) To add consultants, go to the "For dropdowns" menu and type the names of your consultants into the pink cells to replace "consultant A" etc. This will allow you to select the correct name from the dropdown. If you want to you can add additional "other procedures" by altering that list. Don't change any of the other lists. </a:t>
          </a:r>
        </a:p>
        <a:p>
          <a:endParaRPr lang="en-NZ" sz="1100" baseline="0"/>
        </a:p>
        <a:p>
          <a:r>
            <a:rPr lang="en-NZ" sz="1100" baseline="0"/>
            <a:t>2) Don't change any of the cells highlighted in green - these contain formula to aid with calculating your KPIs. </a:t>
          </a:r>
        </a:p>
        <a:p>
          <a:endParaRPr lang="en-NZ" sz="1100" baseline="0"/>
        </a:p>
        <a:p>
          <a:r>
            <a:rPr lang="en-NZ" sz="1100" baseline="0"/>
            <a:t>3) Using the "Manual data" tab, enter data for procedures you have done using columns C to M. Ensure that all columns are completed. </a:t>
          </a:r>
        </a:p>
        <a:p>
          <a:endParaRPr lang="en-NZ" sz="1100" baseline="0"/>
        </a:p>
        <a:p>
          <a:r>
            <a:rPr lang="en-NZ" sz="1100" baseline="0"/>
            <a:t>4) any additional information can be entered in the notes column or complications column as free text</a:t>
          </a:r>
        </a:p>
        <a:p>
          <a:endParaRPr lang="en-NZ" sz="1100" baseline="0"/>
        </a:p>
        <a:p>
          <a:r>
            <a:rPr lang="en-NZ" sz="1100" baseline="0"/>
            <a:t>5) for validation in future, at regular intervals e.g. 3 monthly, print the part of the log that needs validating by selecting the relevant cells from the manual data tab. </a:t>
          </a:r>
          <a:r>
            <a:rPr lang="en-NZ" sz="1100" b="1" baseline="0"/>
            <a:t>Select the rows for the dates you need and columns A-O</a:t>
          </a:r>
          <a:r>
            <a:rPr lang="en-NZ" sz="1100" baseline="0"/>
            <a:t>.  Change to landscape orientation and print to A4</a:t>
          </a:r>
          <a:r>
            <a:rPr lang="en-NZ" sz="1100" b="1" baseline="0"/>
            <a:t>. Note your name and training location</a:t>
          </a:r>
          <a:r>
            <a:rPr lang="en-NZ" sz="1100" baseline="0"/>
            <a:t> at the top of the page and get the margin signed by each consultant whose name appears on that page. They need only sign the page once e.g. not every procedure, but should </a:t>
          </a:r>
          <a:r>
            <a:rPr lang="en-NZ" sz="1100" b="1" baseline="0"/>
            <a:t>date it and print their name </a:t>
          </a:r>
          <a:r>
            <a:rPr lang="en-NZ" sz="1100" baseline="0"/>
            <a:t>so they can be clearly identified. Once signed, either keep the paper copies safe in a file, or scan and save. This will provide a validated record that cannot be altered to validate your excel log.  </a:t>
          </a:r>
        </a:p>
        <a:p>
          <a:endParaRPr lang="en-NZ" sz="1100"/>
        </a:p>
        <a:p>
          <a:r>
            <a:rPr lang="en-NZ" sz="1100"/>
            <a:t>The</a:t>
          </a:r>
          <a:r>
            <a:rPr lang="en-NZ" sz="1100" baseline="0"/>
            <a:t> rolling target duct cannulation rate will only be correct once all the procedures in each bracket have been entered. For ERCP the bracket is sets of 50 procedures, calulated every 10 procedures. </a:t>
          </a:r>
        </a:p>
        <a:p>
          <a:endParaRPr lang="en-NZ" sz="1100" baseline="0"/>
        </a:p>
        <a:p>
          <a:r>
            <a:rPr lang="en-NZ" sz="1100" baseline="0"/>
            <a:t>If you need to enter more procedures, copy and paste the final line of the manual data tab to create more blank lines. You will need to enter the procedure numbers (e.g. column A) manually, but will not need to change the calulations in columns I or J, or the summary page. </a:t>
          </a:r>
        </a:p>
        <a:p>
          <a:endParaRPr lang="en-NZ">
            <a:effectLst/>
          </a:endParaRPr>
        </a:p>
        <a:p>
          <a:r>
            <a:rPr lang="en-NZ" sz="1100" baseline="0">
              <a:solidFill>
                <a:schemeClr val="dk1"/>
              </a:solidFill>
              <a:effectLst/>
              <a:latin typeface="+mn-lt"/>
              <a:ea typeface="+mn-ea"/>
              <a:cs typeface="+mn-cs"/>
            </a:rPr>
            <a:t>Key measures are marked in blue on the Summary tab. </a:t>
          </a:r>
        </a:p>
        <a:p>
          <a:endParaRPr lang="en-NZ" sz="1100" baseline="0">
            <a:solidFill>
              <a:schemeClr val="dk1"/>
            </a:solidFill>
            <a:effectLst/>
            <a:latin typeface="+mn-lt"/>
            <a:ea typeface="+mn-ea"/>
            <a:cs typeface="+mn-cs"/>
          </a:endParaRPr>
        </a:p>
        <a:p>
          <a:r>
            <a:rPr lang="en-NZ" sz="1100" baseline="0">
              <a:solidFill>
                <a:schemeClr val="dk1"/>
              </a:solidFill>
              <a:effectLst/>
              <a:latin typeface="+mn-lt"/>
              <a:ea typeface="+mn-ea"/>
              <a:cs typeface="+mn-cs"/>
            </a:rPr>
            <a:t>If you have any problems using this log please inform the committee via conjoint@nzsg.org.nz - there may be bugs that need to be worked out. </a:t>
          </a:r>
          <a:endParaRPr lang="en-NZ" sz="1100" baseline="0"/>
        </a:p>
        <a:p>
          <a:endParaRPr lang="en-NZ" sz="1100" baseline="0"/>
        </a:p>
        <a:p>
          <a:r>
            <a:rPr lang="en-NZ" sz="1100" baseline="0"/>
            <a:t>Happy logging!</a:t>
          </a:r>
        </a:p>
        <a:p>
          <a:endParaRPr lang="en-NZ"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1"/>
  <sheetViews>
    <sheetView workbookViewId="0">
      <pane ySplit="1" topLeftCell="A2" activePane="bottomLeft" state="frozen"/>
      <selection pane="bottomLeft" activeCell="G2" sqref="G2"/>
    </sheetView>
  </sheetViews>
  <sheetFormatPr defaultRowHeight="15" x14ac:dyDescent="0.25"/>
  <cols>
    <col min="1" max="1" width="5.7109375" style="8" customWidth="1"/>
    <col min="2" max="2" width="1.140625" customWidth="1"/>
    <col min="4" max="4" width="11" customWidth="1"/>
    <col min="5" max="5" width="13.140625" customWidth="1"/>
    <col min="6" max="6" width="20" customWidth="1"/>
    <col min="7" max="7" width="17.140625" customWidth="1"/>
    <col min="8" max="8" width="10.42578125" customWidth="1"/>
    <col min="9" max="9" width="15.5703125" customWidth="1"/>
    <col min="10" max="12" width="17.140625" customWidth="1"/>
    <col min="13" max="13" width="20.5703125" customWidth="1"/>
    <col min="14" max="14" width="12.7109375" style="3" customWidth="1"/>
    <col min="15" max="15" width="16.42578125" style="3" customWidth="1"/>
    <col min="16" max="16" width="36.85546875" customWidth="1"/>
    <col min="17" max="17" width="13.5703125" customWidth="1"/>
  </cols>
  <sheetData>
    <row r="1" spans="1:17" s="1" customFormat="1" ht="44.25" customHeight="1" x14ac:dyDescent="0.25">
      <c r="A1" s="1" t="s">
        <v>17</v>
      </c>
      <c r="C1" s="1" t="s">
        <v>0</v>
      </c>
      <c r="D1" s="1" t="s">
        <v>1</v>
      </c>
      <c r="E1" s="1" t="s">
        <v>2</v>
      </c>
      <c r="F1" s="1" t="s">
        <v>6</v>
      </c>
      <c r="G1" s="1" t="s">
        <v>32</v>
      </c>
      <c r="H1" s="1" t="s">
        <v>63</v>
      </c>
      <c r="I1" s="1" t="s">
        <v>29</v>
      </c>
      <c r="J1" s="1" t="s">
        <v>30</v>
      </c>
      <c r="K1" s="1" t="s">
        <v>31</v>
      </c>
      <c r="L1" s="1" t="s">
        <v>51</v>
      </c>
      <c r="M1" s="1" t="s">
        <v>40</v>
      </c>
      <c r="N1" s="1" t="s">
        <v>101</v>
      </c>
      <c r="O1" s="1" t="s">
        <v>49</v>
      </c>
      <c r="P1" s="1" t="s">
        <v>8</v>
      </c>
      <c r="Q1" s="1" t="s">
        <v>28</v>
      </c>
    </row>
    <row r="2" spans="1:17" ht="18.75" customHeight="1" x14ac:dyDescent="0.25">
      <c r="A2" s="8">
        <v>1</v>
      </c>
      <c r="E2" s="2"/>
      <c r="N2" s="3" t="str">
        <f>IF(OR(G2= "Unassisted - CBD", G2= "Unassisted - PD"), "YES", "NO")</f>
        <v>NO</v>
      </c>
      <c r="O2" s="3" t="str">
        <f>IF(AND(H2="Yes/Intact", I2="Unassisted"), "YES", "NO")</f>
        <v>NO</v>
      </c>
    </row>
    <row r="3" spans="1:17" x14ac:dyDescent="0.25">
      <c r="A3" s="8">
        <v>2</v>
      </c>
      <c r="E3" s="2"/>
      <c r="N3" s="3" t="str">
        <f t="shared" ref="N3:N66" si="0">IF(OR(G3= "Unassisted - CBD", G3= "Unassisted - PD"), "YES", "NO")</f>
        <v>NO</v>
      </c>
      <c r="O3" s="3" t="str">
        <f t="shared" ref="O3:O66" si="1">IF(AND(H3="Yes/Intact", I3="Unassisted"), "YES", "NO")</f>
        <v>NO</v>
      </c>
      <c r="P3">
        <f>COUNTIF(H2:H9, "Yes/Intact")</f>
        <v>0</v>
      </c>
    </row>
    <row r="4" spans="1:17" x14ac:dyDescent="0.25">
      <c r="A4" s="8">
        <v>3</v>
      </c>
      <c r="E4" s="2"/>
      <c r="N4" s="3" t="str">
        <f t="shared" si="0"/>
        <v>NO</v>
      </c>
      <c r="O4" s="3" t="str">
        <f t="shared" si="1"/>
        <v>NO</v>
      </c>
    </row>
    <row r="5" spans="1:17" x14ac:dyDescent="0.25">
      <c r="A5" s="8">
        <v>4</v>
      </c>
      <c r="E5" s="2"/>
      <c r="N5" s="3" t="str">
        <f t="shared" si="0"/>
        <v>NO</v>
      </c>
      <c r="O5" s="3" t="str">
        <f t="shared" si="1"/>
        <v>NO</v>
      </c>
    </row>
    <row r="6" spans="1:17" x14ac:dyDescent="0.25">
      <c r="A6" s="8">
        <v>5</v>
      </c>
      <c r="E6" s="4"/>
      <c r="N6" s="3" t="str">
        <f t="shared" si="0"/>
        <v>NO</v>
      </c>
      <c r="O6" s="3" t="str">
        <f t="shared" si="1"/>
        <v>NO</v>
      </c>
    </row>
    <row r="7" spans="1:17" x14ac:dyDescent="0.25">
      <c r="A7" s="8">
        <v>6</v>
      </c>
      <c r="N7" s="3" t="str">
        <f t="shared" si="0"/>
        <v>NO</v>
      </c>
      <c r="O7" s="3" t="str">
        <f t="shared" si="1"/>
        <v>NO</v>
      </c>
    </row>
    <row r="8" spans="1:17" x14ac:dyDescent="0.25">
      <c r="A8" s="8">
        <v>7</v>
      </c>
      <c r="N8" s="3" t="str">
        <f t="shared" si="0"/>
        <v>NO</v>
      </c>
      <c r="O8" s="3" t="str">
        <f t="shared" si="1"/>
        <v>NO</v>
      </c>
    </row>
    <row r="9" spans="1:17" x14ac:dyDescent="0.25">
      <c r="A9" s="8">
        <v>8</v>
      </c>
      <c r="N9" s="3" t="str">
        <f t="shared" si="0"/>
        <v>NO</v>
      </c>
      <c r="O9" s="3" t="str">
        <f t="shared" si="1"/>
        <v>NO</v>
      </c>
    </row>
    <row r="10" spans="1:17" x14ac:dyDescent="0.25">
      <c r="A10" s="8">
        <v>9</v>
      </c>
      <c r="N10" s="3" t="str">
        <f t="shared" si="0"/>
        <v>NO</v>
      </c>
      <c r="O10" s="3" t="str">
        <f t="shared" si="1"/>
        <v>NO</v>
      </c>
    </row>
    <row r="11" spans="1:17" x14ac:dyDescent="0.25">
      <c r="A11" s="8">
        <v>10</v>
      </c>
      <c r="N11" s="3" t="str">
        <f t="shared" si="0"/>
        <v>NO</v>
      </c>
      <c r="O11" s="3" t="str">
        <f t="shared" si="1"/>
        <v>NO</v>
      </c>
    </row>
    <row r="12" spans="1:17" x14ac:dyDescent="0.25">
      <c r="A12" s="8">
        <v>11</v>
      </c>
      <c r="N12" s="3" t="str">
        <f t="shared" si="0"/>
        <v>NO</v>
      </c>
      <c r="O12" s="3" t="str">
        <f t="shared" si="1"/>
        <v>NO</v>
      </c>
    </row>
    <row r="13" spans="1:17" x14ac:dyDescent="0.25">
      <c r="A13" s="8">
        <v>12</v>
      </c>
      <c r="N13" s="3" t="str">
        <f t="shared" si="0"/>
        <v>NO</v>
      </c>
      <c r="O13" s="3" t="str">
        <f t="shared" si="1"/>
        <v>NO</v>
      </c>
    </row>
    <row r="14" spans="1:17" x14ac:dyDescent="0.25">
      <c r="A14" s="8">
        <v>13</v>
      </c>
      <c r="N14" s="3" t="str">
        <f t="shared" si="0"/>
        <v>NO</v>
      </c>
      <c r="O14" s="3" t="str">
        <f t="shared" si="1"/>
        <v>NO</v>
      </c>
    </row>
    <row r="15" spans="1:17" x14ac:dyDescent="0.25">
      <c r="A15" s="8">
        <v>14</v>
      </c>
      <c r="N15" s="3" t="str">
        <f t="shared" si="0"/>
        <v>NO</v>
      </c>
      <c r="O15" s="3" t="str">
        <f t="shared" si="1"/>
        <v>NO</v>
      </c>
    </row>
    <row r="16" spans="1:17" x14ac:dyDescent="0.25">
      <c r="A16" s="8">
        <v>15</v>
      </c>
      <c r="N16" s="3" t="str">
        <f t="shared" si="0"/>
        <v>NO</v>
      </c>
      <c r="O16" s="3" t="str">
        <f t="shared" si="1"/>
        <v>NO</v>
      </c>
    </row>
    <row r="17" spans="1:15" x14ac:dyDescent="0.25">
      <c r="A17" s="8">
        <v>16</v>
      </c>
      <c r="N17" s="3" t="str">
        <f t="shared" si="0"/>
        <v>NO</v>
      </c>
      <c r="O17" s="3" t="str">
        <f t="shared" si="1"/>
        <v>NO</v>
      </c>
    </row>
    <row r="18" spans="1:15" x14ac:dyDescent="0.25">
      <c r="A18" s="8">
        <v>17</v>
      </c>
      <c r="N18" s="3" t="str">
        <f t="shared" si="0"/>
        <v>NO</v>
      </c>
      <c r="O18" s="3" t="str">
        <f t="shared" si="1"/>
        <v>NO</v>
      </c>
    </row>
    <row r="19" spans="1:15" x14ac:dyDescent="0.25">
      <c r="A19" s="8">
        <v>18</v>
      </c>
      <c r="N19" s="3" t="str">
        <f t="shared" si="0"/>
        <v>NO</v>
      </c>
      <c r="O19" s="3" t="str">
        <f t="shared" si="1"/>
        <v>NO</v>
      </c>
    </row>
    <row r="20" spans="1:15" x14ac:dyDescent="0.25">
      <c r="A20" s="8">
        <v>19</v>
      </c>
      <c r="N20" s="3" t="str">
        <f t="shared" si="0"/>
        <v>NO</v>
      </c>
      <c r="O20" s="3" t="str">
        <f t="shared" si="1"/>
        <v>NO</v>
      </c>
    </row>
    <row r="21" spans="1:15" x14ac:dyDescent="0.25">
      <c r="A21" s="8">
        <v>20</v>
      </c>
      <c r="N21" s="3" t="str">
        <f t="shared" si="0"/>
        <v>NO</v>
      </c>
      <c r="O21" s="3" t="str">
        <f t="shared" si="1"/>
        <v>NO</v>
      </c>
    </row>
    <row r="22" spans="1:15" x14ac:dyDescent="0.25">
      <c r="A22" s="8">
        <v>21</v>
      </c>
      <c r="N22" s="3" t="str">
        <f t="shared" si="0"/>
        <v>NO</v>
      </c>
      <c r="O22" s="3" t="str">
        <f t="shared" si="1"/>
        <v>NO</v>
      </c>
    </row>
    <row r="23" spans="1:15" x14ac:dyDescent="0.25">
      <c r="A23" s="8">
        <v>22</v>
      </c>
      <c r="N23" s="3" t="str">
        <f t="shared" si="0"/>
        <v>NO</v>
      </c>
      <c r="O23" s="3" t="str">
        <f t="shared" si="1"/>
        <v>NO</v>
      </c>
    </row>
    <row r="24" spans="1:15" x14ac:dyDescent="0.25">
      <c r="A24" s="8">
        <v>23</v>
      </c>
      <c r="N24" s="3" t="str">
        <f t="shared" si="0"/>
        <v>NO</v>
      </c>
      <c r="O24" s="3" t="str">
        <f t="shared" si="1"/>
        <v>NO</v>
      </c>
    </row>
    <row r="25" spans="1:15" x14ac:dyDescent="0.25">
      <c r="A25" s="8">
        <v>24</v>
      </c>
      <c r="N25" s="3" t="str">
        <f t="shared" si="0"/>
        <v>NO</v>
      </c>
      <c r="O25" s="3" t="str">
        <f t="shared" si="1"/>
        <v>NO</v>
      </c>
    </row>
    <row r="26" spans="1:15" x14ac:dyDescent="0.25">
      <c r="A26" s="8">
        <v>25</v>
      </c>
      <c r="N26" s="3" t="str">
        <f t="shared" si="0"/>
        <v>NO</v>
      </c>
      <c r="O26" s="3" t="str">
        <f t="shared" si="1"/>
        <v>NO</v>
      </c>
    </row>
    <row r="27" spans="1:15" x14ac:dyDescent="0.25">
      <c r="A27" s="8">
        <v>26</v>
      </c>
      <c r="N27" s="3" t="str">
        <f t="shared" si="0"/>
        <v>NO</v>
      </c>
      <c r="O27" s="3" t="str">
        <f t="shared" si="1"/>
        <v>NO</v>
      </c>
    </row>
    <row r="28" spans="1:15" x14ac:dyDescent="0.25">
      <c r="A28" s="8">
        <v>27</v>
      </c>
      <c r="N28" s="3" t="str">
        <f t="shared" si="0"/>
        <v>NO</v>
      </c>
      <c r="O28" s="3" t="str">
        <f t="shared" si="1"/>
        <v>NO</v>
      </c>
    </row>
    <row r="29" spans="1:15" x14ac:dyDescent="0.25">
      <c r="A29" s="8">
        <v>28</v>
      </c>
      <c r="N29" s="3" t="str">
        <f t="shared" si="0"/>
        <v>NO</v>
      </c>
      <c r="O29" s="3" t="str">
        <f t="shared" si="1"/>
        <v>NO</v>
      </c>
    </row>
    <row r="30" spans="1:15" x14ac:dyDescent="0.25">
      <c r="A30" s="8">
        <v>29</v>
      </c>
      <c r="N30" s="3" t="str">
        <f t="shared" si="0"/>
        <v>NO</v>
      </c>
      <c r="O30" s="3" t="str">
        <f t="shared" si="1"/>
        <v>NO</v>
      </c>
    </row>
    <row r="31" spans="1:15" x14ac:dyDescent="0.25">
      <c r="A31" s="8">
        <v>30</v>
      </c>
      <c r="N31" s="3" t="str">
        <f t="shared" si="0"/>
        <v>NO</v>
      </c>
      <c r="O31" s="3" t="str">
        <f t="shared" si="1"/>
        <v>NO</v>
      </c>
    </row>
    <row r="32" spans="1:15" x14ac:dyDescent="0.25">
      <c r="A32" s="8">
        <v>31</v>
      </c>
      <c r="N32" s="3" t="str">
        <f t="shared" si="0"/>
        <v>NO</v>
      </c>
      <c r="O32" s="3" t="str">
        <f t="shared" si="1"/>
        <v>NO</v>
      </c>
    </row>
    <row r="33" spans="1:15" x14ac:dyDescent="0.25">
      <c r="A33" s="8">
        <v>32</v>
      </c>
      <c r="N33" s="3" t="str">
        <f t="shared" si="0"/>
        <v>NO</v>
      </c>
      <c r="O33" s="3" t="str">
        <f t="shared" si="1"/>
        <v>NO</v>
      </c>
    </row>
    <row r="34" spans="1:15" x14ac:dyDescent="0.25">
      <c r="A34" s="8">
        <v>33</v>
      </c>
      <c r="N34" s="3" t="str">
        <f t="shared" si="0"/>
        <v>NO</v>
      </c>
      <c r="O34" s="3" t="str">
        <f t="shared" si="1"/>
        <v>NO</v>
      </c>
    </row>
    <row r="35" spans="1:15" x14ac:dyDescent="0.25">
      <c r="A35" s="8">
        <v>34</v>
      </c>
      <c r="N35" s="3" t="str">
        <f t="shared" si="0"/>
        <v>NO</v>
      </c>
      <c r="O35" s="3" t="str">
        <f t="shared" si="1"/>
        <v>NO</v>
      </c>
    </row>
    <row r="36" spans="1:15" x14ac:dyDescent="0.25">
      <c r="A36" s="8">
        <v>35</v>
      </c>
      <c r="N36" s="3" t="str">
        <f t="shared" si="0"/>
        <v>NO</v>
      </c>
      <c r="O36" s="3" t="str">
        <f t="shared" si="1"/>
        <v>NO</v>
      </c>
    </row>
    <row r="37" spans="1:15" x14ac:dyDescent="0.25">
      <c r="A37" s="8">
        <v>36</v>
      </c>
      <c r="N37" s="3" t="str">
        <f t="shared" si="0"/>
        <v>NO</v>
      </c>
      <c r="O37" s="3" t="str">
        <f t="shared" si="1"/>
        <v>NO</v>
      </c>
    </row>
    <row r="38" spans="1:15" x14ac:dyDescent="0.25">
      <c r="A38" s="8">
        <v>37</v>
      </c>
      <c r="N38" s="3" t="str">
        <f t="shared" si="0"/>
        <v>NO</v>
      </c>
      <c r="O38" s="3" t="str">
        <f t="shared" si="1"/>
        <v>NO</v>
      </c>
    </row>
    <row r="39" spans="1:15" x14ac:dyDescent="0.25">
      <c r="A39" s="8">
        <v>38</v>
      </c>
      <c r="N39" s="3" t="str">
        <f t="shared" si="0"/>
        <v>NO</v>
      </c>
      <c r="O39" s="3" t="str">
        <f t="shared" si="1"/>
        <v>NO</v>
      </c>
    </row>
    <row r="40" spans="1:15" x14ac:dyDescent="0.25">
      <c r="A40" s="8">
        <v>39</v>
      </c>
      <c r="N40" s="3" t="str">
        <f t="shared" si="0"/>
        <v>NO</v>
      </c>
      <c r="O40" s="3" t="str">
        <f t="shared" si="1"/>
        <v>NO</v>
      </c>
    </row>
    <row r="41" spans="1:15" x14ac:dyDescent="0.25">
      <c r="A41" s="8">
        <v>40</v>
      </c>
      <c r="N41" s="3" t="str">
        <f t="shared" si="0"/>
        <v>NO</v>
      </c>
      <c r="O41" s="3" t="str">
        <f t="shared" si="1"/>
        <v>NO</v>
      </c>
    </row>
    <row r="42" spans="1:15" x14ac:dyDescent="0.25">
      <c r="A42" s="8">
        <v>41</v>
      </c>
      <c r="N42" s="3" t="str">
        <f t="shared" si="0"/>
        <v>NO</v>
      </c>
      <c r="O42" s="3" t="str">
        <f t="shared" si="1"/>
        <v>NO</v>
      </c>
    </row>
    <row r="43" spans="1:15" x14ac:dyDescent="0.25">
      <c r="A43" s="8">
        <v>42</v>
      </c>
      <c r="N43" s="3" t="str">
        <f t="shared" si="0"/>
        <v>NO</v>
      </c>
      <c r="O43" s="3" t="str">
        <f t="shared" si="1"/>
        <v>NO</v>
      </c>
    </row>
    <row r="44" spans="1:15" x14ac:dyDescent="0.25">
      <c r="A44" s="8">
        <v>43</v>
      </c>
      <c r="N44" s="3" t="str">
        <f t="shared" si="0"/>
        <v>NO</v>
      </c>
      <c r="O44" s="3" t="str">
        <f t="shared" si="1"/>
        <v>NO</v>
      </c>
    </row>
    <row r="45" spans="1:15" x14ac:dyDescent="0.25">
      <c r="A45" s="8">
        <v>44</v>
      </c>
      <c r="N45" s="3" t="str">
        <f t="shared" si="0"/>
        <v>NO</v>
      </c>
      <c r="O45" s="3" t="str">
        <f t="shared" si="1"/>
        <v>NO</v>
      </c>
    </row>
    <row r="46" spans="1:15" x14ac:dyDescent="0.25">
      <c r="A46" s="8">
        <v>45</v>
      </c>
      <c r="N46" s="3" t="str">
        <f t="shared" si="0"/>
        <v>NO</v>
      </c>
      <c r="O46" s="3" t="str">
        <f t="shared" si="1"/>
        <v>NO</v>
      </c>
    </row>
    <row r="47" spans="1:15" x14ac:dyDescent="0.25">
      <c r="A47" s="8">
        <v>46</v>
      </c>
      <c r="N47" s="3" t="str">
        <f t="shared" si="0"/>
        <v>NO</v>
      </c>
      <c r="O47" s="3" t="str">
        <f t="shared" si="1"/>
        <v>NO</v>
      </c>
    </row>
    <row r="48" spans="1:15" x14ac:dyDescent="0.25">
      <c r="A48" s="8">
        <v>47</v>
      </c>
      <c r="N48" s="3" t="str">
        <f t="shared" si="0"/>
        <v>NO</v>
      </c>
      <c r="O48" s="3" t="str">
        <f t="shared" si="1"/>
        <v>NO</v>
      </c>
    </row>
    <row r="49" spans="1:15" x14ac:dyDescent="0.25">
      <c r="A49" s="8">
        <v>48</v>
      </c>
      <c r="N49" s="3" t="str">
        <f t="shared" si="0"/>
        <v>NO</v>
      </c>
      <c r="O49" s="3" t="str">
        <f t="shared" si="1"/>
        <v>NO</v>
      </c>
    </row>
    <row r="50" spans="1:15" x14ac:dyDescent="0.25">
      <c r="A50" s="8">
        <v>49</v>
      </c>
      <c r="N50" s="3" t="str">
        <f t="shared" si="0"/>
        <v>NO</v>
      </c>
      <c r="O50" s="3" t="str">
        <f t="shared" si="1"/>
        <v>NO</v>
      </c>
    </row>
    <row r="51" spans="1:15" x14ac:dyDescent="0.25">
      <c r="A51" s="8">
        <v>50</v>
      </c>
      <c r="N51" s="3" t="str">
        <f t="shared" si="0"/>
        <v>NO</v>
      </c>
      <c r="O51" s="3" t="str">
        <f t="shared" si="1"/>
        <v>NO</v>
      </c>
    </row>
    <row r="52" spans="1:15" x14ac:dyDescent="0.25">
      <c r="A52" s="8">
        <v>51</v>
      </c>
      <c r="N52" s="3" t="str">
        <f t="shared" si="0"/>
        <v>NO</v>
      </c>
      <c r="O52" s="3" t="str">
        <f t="shared" si="1"/>
        <v>NO</v>
      </c>
    </row>
    <row r="53" spans="1:15" x14ac:dyDescent="0.25">
      <c r="A53" s="8">
        <v>52</v>
      </c>
      <c r="N53" s="3" t="str">
        <f t="shared" si="0"/>
        <v>NO</v>
      </c>
      <c r="O53" s="3" t="str">
        <f t="shared" si="1"/>
        <v>NO</v>
      </c>
    </row>
    <row r="54" spans="1:15" x14ac:dyDescent="0.25">
      <c r="A54" s="8">
        <v>53</v>
      </c>
      <c r="N54" s="3" t="str">
        <f t="shared" si="0"/>
        <v>NO</v>
      </c>
      <c r="O54" s="3" t="str">
        <f t="shared" si="1"/>
        <v>NO</v>
      </c>
    </row>
    <row r="55" spans="1:15" x14ac:dyDescent="0.25">
      <c r="A55" s="8">
        <v>54</v>
      </c>
      <c r="N55" s="3" t="str">
        <f t="shared" si="0"/>
        <v>NO</v>
      </c>
      <c r="O55" s="3" t="str">
        <f t="shared" si="1"/>
        <v>NO</v>
      </c>
    </row>
    <row r="56" spans="1:15" x14ac:dyDescent="0.25">
      <c r="A56" s="8">
        <v>55</v>
      </c>
      <c r="N56" s="3" t="str">
        <f t="shared" si="0"/>
        <v>NO</v>
      </c>
      <c r="O56" s="3" t="str">
        <f t="shared" si="1"/>
        <v>NO</v>
      </c>
    </row>
    <row r="57" spans="1:15" x14ac:dyDescent="0.25">
      <c r="A57" s="8">
        <v>56</v>
      </c>
      <c r="N57" s="3" t="str">
        <f t="shared" si="0"/>
        <v>NO</v>
      </c>
      <c r="O57" s="3" t="str">
        <f t="shared" si="1"/>
        <v>NO</v>
      </c>
    </row>
    <row r="58" spans="1:15" x14ac:dyDescent="0.25">
      <c r="A58" s="8">
        <v>57</v>
      </c>
      <c r="N58" s="3" t="str">
        <f t="shared" si="0"/>
        <v>NO</v>
      </c>
      <c r="O58" s="3" t="str">
        <f t="shared" si="1"/>
        <v>NO</v>
      </c>
    </row>
    <row r="59" spans="1:15" x14ac:dyDescent="0.25">
      <c r="A59" s="8">
        <v>58</v>
      </c>
      <c r="N59" s="3" t="str">
        <f t="shared" si="0"/>
        <v>NO</v>
      </c>
      <c r="O59" s="3" t="str">
        <f t="shared" si="1"/>
        <v>NO</v>
      </c>
    </row>
    <row r="60" spans="1:15" x14ac:dyDescent="0.25">
      <c r="A60" s="8">
        <v>59</v>
      </c>
      <c r="N60" s="3" t="str">
        <f t="shared" si="0"/>
        <v>NO</v>
      </c>
      <c r="O60" s="3" t="str">
        <f t="shared" si="1"/>
        <v>NO</v>
      </c>
    </row>
    <row r="61" spans="1:15" x14ac:dyDescent="0.25">
      <c r="A61" s="8">
        <v>60</v>
      </c>
      <c r="N61" s="3" t="str">
        <f t="shared" si="0"/>
        <v>NO</v>
      </c>
      <c r="O61" s="3" t="str">
        <f t="shared" si="1"/>
        <v>NO</v>
      </c>
    </row>
    <row r="62" spans="1:15" x14ac:dyDescent="0.25">
      <c r="A62" s="8">
        <v>61</v>
      </c>
      <c r="N62" s="3" t="str">
        <f t="shared" si="0"/>
        <v>NO</v>
      </c>
      <c r="O62" s="3" t="str">
        <f t="shared" si="1"/>
        <v>NO</v>
      </c>
    </row>
    <row r="63" spans="1:15" x14ac:dyDescent="0.25">
      <c r="A63" s="8">
        <v>62</v>
      </c>
      <c r="N63" s="3" t="str">
        <f t="shared" si="0"/>
        <v>NO</v>
      </c>
      <c r="O63" s="3" t="str">
        <f t="shared" si="1"/>
        <v>NO</v>
      </c>
    </row>
    <row r="64" spans="1:15" x14ac:dyDescent="0.25">
      <c r="A64" s="8">
        <v>63</v>
      </c>
      <c r="N64" s="3" t="str">
        <f t="shared" si="0"/>
        <v>NO</v>
      </c>
      <c r="O64" s="3" t="str">
        <f t="shared" si="1"/>
        <v>NO</v>
      </c>
    </row>
    <row r="65" spans="1:15" x14ac:dyDescent="0.25">
      <c r="A65" s="8">
        <v>64</v>
      </c>
      <c r="N65" s="3" t="str">
        <f t="shared" si="0"/>
        <v>NO</v>
      </c>
      <c r="O65" s="3" t="str">
        <f t="shared" si="1"/>
        <v>NO</v>
      </c>
    </row>
    <row r="66" spans="1:15" x14ac:dyDescent="0.25">
      <c r="A66" s="8">
        <v>65</v>
      </c>
      <c r="N66" s="3" t="str">
        <f t="shared" si="0"/>
        <v>NO</v>
      </c>
      <c r="O66" s="3" t="str">
        <f t="shared" si="1"/>
        <v>NO</v>
      </c>
    </row>
    <row r="67" spans="1:15" x14ac:dyDescent="0.25">
      <c r="A67" s="8">
        <v>66</v>
      </c>
      <c r="N67" s="3" t="str">
        <f t="shared" ref="N67:N130" si="2">IF(OR(G67= "Unassisted - CBD", G67= "Unassisted - PD"), "YES", "NO")</f>
        <v>NO</v>
      </c>
      <c r="O67" s="3" t="str">
        <f t="shared" ref="O67:O130" si="3">IF(AND(H67="Yes/Intact", I67="Unassisted"), "YES", "NO")</f>
        <v>NO</v>
      </c>
    </row>
    <row r="68" spans="1:15" x14ac:dyDescent="0.25">
      <c r="A68" s="8">
        <v>67</v>
      </c>
      <c r="N68" s="3" t="str">
        <f t="shared" si="2"/>
        <v>NO</v>
      </c>
      <c r="O68" s="3" t="str">
        <f t="shared" si="3"/>
        <v>NO</v>
      </c>
    </row>
    <row r="69" spans="1:15" x14ac:dyDescent="0.25">
      <c r="A69" s="8">
        <v>68</v>
      </c>
      <c r="N69" s="3" t="str">
        <f t="shared" si="2"/>
        <v>NO</v>
      </c>
      <c r="O69" s="3" t="str">
        <f t="shared" si="3"/>
        <v>NO</v>
      </c>
    </row>
    <row r="70" spans="1:15" x14ac:dyDescent="0.25">
      <c r="A70" s="8">
        <v>69</v>
      </c>
      <c r="N70" s="3" t="str">
        <f t="shared" si="2"/>
        <v>NO</v>
      </c>
      <c r="O70" s="3" t="str">
        <f t="shared" si="3"/>
        <v>NO</v>
      </c>
    </row>
    <row r="71" spans="1:15" x14ac:dyDescent="0.25">
      <c r="A71" s="8">
        <v>70</v>
      </c>
      <c r="N71" s="3" t="str">
        <f t="shared" si="2"/>
        <v>NO</v>
      </c>
      <c r="O71" s="3" t="str">
        <f t="shared" si="3"/>
        <v>NO</v>
      </c>
    </row>
    <row r="72" spans="1:15" x14ac:dyDescent="0.25">
      <c r="A72" s="8">
        <v>71</v>
      </c>
      <c r="N72" s="3" t="str">
        <f t="shared" si="2"/>
        <v>NO</v>
      </c>
      <c r="O72" s="3" t="str">
        <f t="shared" si="3"/>
        <v>NO</v>
      </c>
    </row>
    <row r="73" spans="1:15" x14ac:dyDescent="0.25">
      <c r="A73" s="8">
        <v>72</v>
      </c>
      <c r="N73" s="3" t="str">
        <f t="shared" si="2"/>
        <v>NO</v>
      </c>
      <c r="O73" s="3" t="str">
        <f t="shared" si="3"/>
        <v>NO</v>
      </c>
    </row>
    <row r="74" spans="1:15" x14ac:dyDescent="0.25">
      <c r="A74" s="8">
        <v>73</v>
      </c>
      <c r="N74" s="3" t="str">
        <f t="shared" si="2"/>
        <v>NO</v>
      </c>
      <c r="O74" s="3" t="str">
        <f t="shared" si="3"/>
        <v>NO</v>
      </c>
    </row>
    <row r="75" spans="1:15" x14ac:dyDescent="0.25">
      <c r="A75" s="8">
        <v>74</v>
      </c>
      <c r="N75" s="3" t="str">
        <f t="shared" si="2"/>
        <v>NO</v>
      </c>
      <c r="O75" s="3" t="str">
        <f t="shared" si="3"/>
        <v>NO</v>
      </c>
    </row>
    <row r="76" spans="1:15" x14ac:dyDescent="0.25">
      <c r="A76" s="8">
        <v>75</v>
      </c>
      <c r="N76" s="3" t="str">
        <f t="shared" si="2"/>
        <v>NO</v>
      </c>
      <c r="O76" s="3" t="str">
        <f t="shared" si="3"/>
        <v>NO</v>
      </c>
    </row>
    <row r="77" spans="1:15" x14ac:dyDescent="0.25">
      <c r="A77" s="8">
        <v>76</v>
      </c>
      <c r="N77" s="3" t="str">
        <f t="shared" si="2"/>
        <v>NO</v>
      </c>
      <c r="O77" s="3" t="str">
        <f t="shared" si="3"/>
        <v>NO</v>
      </c>
    </row>
    <row r="78" spans="1:15" x14ac:dyDescent="0.25">
      <c r="A78" s="8">
        <v>77</v>
      </c>
      <c r="N78" s="3" t="str">
        <f t="shared" si="2"/>
        <v>NO</v>
      </c>
      <c r="O78" s="3" t="str">
        <f t="shared" si="3"/>
        <v>NO</v>
      </c>
    </row>
    <row r="79" spans="1:15" x14ac:dyDescent="0.25">
      <c r="A79" s="8">
        <v>78</v>
      </c>
      <c r="N79" s="3" t="str">
        <f t="shared" si="2"/>
        <v>NO</v>
      </c>
      <c r="O79" s="3" t="str">
        <f t="shared" si="3"/>
        <v>NO</v>
      </c>
    </row>
    <row r="80" spans="1:15" x14ac:dyDescent="0.25">
      <c r="A80" s="8">
        <v>79</v>
      </c>
      <c r="N80" s="3" t="str">
        <f t="shared" si="2"/>
        <v>NO</v>
      </c>
      <c r="O80" s="3" t="str">
        <f t="shared" si="3"/>
        <v>NO</v>
      </c>
    </row>
    <row r="81" spans="1:15" x14ac:dyDescent="0.25">
      <c r="A81" s="8">
        <v>80</v>
      </c>
      <c r="N81" s="3" t="str">
        <f t="shared" si="2"/>
        <v>NO</v>
      </c>
      <c r="O81" s="3" t="str">
        <f t="shared" si="3"/>
        <v>NO</v>
      </c>
    </row>
    <row r="82" spans="1:15" x14ac:dyDescent="0.25">
      <c r="A82" s="8">
        <v>81</v>
      </c>
      <c r="N82" s="3" t="str">
        <f t="shared" si="2"/>
        <v>NO</v>
      </c>
      <c r="O82" s="3" t="str">
        <f t="shared" si="3"/>
        <v>NO</v>
      </c>
    </row>
    <row r="83" spans="1:15" x14ac:dyDescent="0.25">
      <c r="A83" s="8">
        <v>82</v>
      </c>
      <c r="N83" s="3" t="str">
        <f t="shared" si="2"/>
        <v>NO</v>
      </c>
      <c r="O83" s="3" t="str">
        <f t="shared" si="3"/>
        <v>NO</v>
      </c>
    </row>
    <row r="84" spans="1:15" x14ac:dyDescent="0.25">
      <c r="A84" s="8">
        <v>83</v>
      </c>
      <c r="N84" s="3" t="str">
        <f t="shared" si="2"/>
        <v>NO</v>
      </c>
      <c r="O84" s="3" t="str">
        <f t="shared" si="3"/>
        <v>NO</v>
      </c>
    </row>
    <row r="85" spans="1:15" x14ac:dyDescent="0.25">
      <c r="A85" s="8">
        <v>84</v>
      </c>
      <c r="N85" s="3" t="str">
        <f t="shared" si="2"/>
        <v>NO</v>
      </c>
      <c r="O85" s="3" t="str">
        <f t="shared" si="3"/>
        <v>NO</v>
      </c>
    </row>
    <row r="86" spans="1:15" x14ac:dyDescent="0.25">
      <c r="A86" s="8">
        <v>85</v>
      </c>
      <c r="N86" s="3" t="str">
        <f t="shared" si="2"/>
        <v>NO</v>
      </c>
      <c r="O86" s="3" t="str">
        <f t="shared" si="3"/>
        <v>NO</v>
      </c>
    </row>
    <row r="87" spans="1:15" x14ac:dyDescent="0.25">
      <c r="A87" s="8">
        <v>86</v>
      </c>
      <c r="N87" s="3" t="str">
        <f t="shared" si="2"/>
        <v>NO</v>
      </c>
      <c r="O87" s="3" t="str">
        <f t="shared" si="3"/>
        <v>NO</v>
      </c>
    </row>
    <row r="88" spans="1:15" x14ac:dyDescent="0.25">
      <c r="A88" s="8">
        <v>87</v>
      </c>
      <c r="N88" s="3" t="str">
        <f t="shared" si="2"/>
        <v>NO</v>
      </c>
      <c r="O88" s="3" t="str">
        <f t="shared" si="3"/>
        <v>NO</v>
      </c>
    </row>
    <row r="89" spans="1:15" x14ac:dyDescent="0.25">
      <c r="A89" s="8">
        <v>88</v>
      </c>
      <c r="N89" s="3" t="str">
        <f t="shared" si="2"/>
        <v>NO</v>
      </c>
      <c r="O89" s="3" t="str">
        <f t="shared" si="3"/>
        <v>NO</v>
      </c>
    </row>
    <row r="90" spans="1:15" x14ac:dyDescent="0.25">
      <c r="A90" s="8">
        <v>89</v>
      </c>
      <c r="N90" s="3" t="str">
        <f t="shared" si="2"/>
        <v>NO</v>
      </c>
      <c r="O90" s="3" t="str">
        <f t="shared" si="3"/>
        <v>NO</v>
      </c>
    </row>
    <row r="91" spans="1:15" x14ac:dyDescent="0.25">
      <c r="A91" s="8">
        <v>90</v>
      </c>
      <c r="N91" s="3" t="str">
        <f t="shared" si="2"/>
        <v>NO</v>
      </c>
      <c r="O91" s="3" t="str">
        <f t="shared" si="3"/>
        <v>NO</v>
      </c>
    </row>
    <row r="92" spans="1:15" x14ac:dyDescent="0.25">
      <c r="A92" s="8">
        <v>91</v>
      </c>
      <c r="N92" s="3" t="str">
        <f t="shared" si="2"/>
        <v>NO</v>
      </c>
      <c r="O92" s="3" t="str">
        <f t="shared" si="3"/>
        <v>NO</v>
      </c>
    </row>
    <row r="93" spans="1:15" x14ac:dyDescent="0.25">
      <c r="A93" s="8">
        <v>92</v>
      </c>
      <c r="N93" s="3" t="str">
        <f t="shared" si="2"/>
        <v>NO</v>
      </c>
      <c r="O93" s="3" t="str">
        <f t="shared" si="3"/>
        <v>NO</v>
      </c>
    </row>
    <row r="94" spans="1:15" x14ac:dyDescent="0.25">
      <c r="A94" s="8">
        <v>93</v>
      </c>
      <c r="N94" s="3" t="str">
        <f t="shared" si="2"/>
        <v>NO</v>
      </c>
      <c r="O94" s="3" t="str">
        <f t="shared" si="3"/>
        <v>NO</v>
      </c>
    </row>
    <row r="95" spans="1:15" x14ac:dyDescent="0.25">
      <c r="A95" s="8">
        <v>94</v>
      </c>
      <c r="N95" s="3" t="str">
        <f t="shared" si="2"/>
        <v>NO</v>
      </c>
      <c r="O95" s="3" t="str">
        <f t="shared" si="3"/>
        <v>NO</v>
      </c>
    </row>
    <row r="96" spans="1:15" x14ac:dyDescent="0.25">
      <c r="A96" s="8">
        <v>95</v>
      </c>
      <c r="N96" s="3" t="str">
        <f t="shared" si="2"/>
        <v>NO</v>
      </c>
      <c r="O96" s="3" t="str">
        <f t="shared" si="3"/>
        <v>NO</v>
      </c>
    </row>
    <row r="97" spans="1:15" x14ac:dyDescent="0.25">
      <c r="A97" s="8">
        <v>96</v>
      </c>
      <c r="N97" s="3" t="str">
        <f t="shared" si="2"/>
        <v>NO</v>
      </c>
      <c r="O97" s="3" t="str">
        <f t="shared" si="3"/>
        <v>NO</v>
      </c>
    </row>
    <row r="98" spans="1:15" x14ac:dyDescent="0.25">
      <c r="A98" s="8">
        <v>97</v>
      </c>
      <c r="N98" s="3" t="str">
        <f t="shared" si="2"/>
        <v>NO</v>
      </c>
      <c r="O98" s="3" t="str">
        <f t="shared" si="3"/>
        <v>NO</v>
      </c>
    </row>
    <row r="99" spans="1:15" x14ac:dyDescent="0.25">
      <c r="A99" s="8">
        <v>98</v>
      </c>
      <c r="N99" s="3" t="str">
        <f t="shared" si="2"/>
        <v>NO</v>
      </c>
      <c r="O99" s="3" t="str">
        <f t="shared" si="3"/>
        <v>NO</v>
      </c>
    </row>
    <row r="100" spans="1:15" x14ac:dyDescent="0.25">
      <c r="A100" s="8">
        <v>99</v>
      </c>
      <c r="N100" s="3" t="str">
        <f t="shared" si="2"/>
        <v>NO</v>
      </c>
      <c r="O100" s="3" t="str">
        <f t="shared" si="3"/>
        <v>NO</v>
      </c>
    </row>
    <row r="101" spans="1:15" x14ac:dyDescent="0.25">
      <c r="A101" s="8">
        <v>100</v>
      </c>
      <c r="N101" s="3" t="str">
        <f t="shared" si="2"/>
        <v>NO</v>
      </c>
      <c r="O101" s="3" t="str">
        <f t="shared" si="3"/>
        <v>NO</v>
      </c>
    </row>
    <row r="102" spans="1:15" x14ac:dyDescent="0.25">
      <c r="A102" s="8">
        <v>101</v>
      </c>
      <c r="N102" s="3" t="str">
        <f t="shared" si="2"/>
        <v>NO</v>
      </c>
      <c r="O102" s="3" t="str">
        <f t="shared" si="3"/>
        <v>NO</v>
      </c>
    </row>
    <row r="103" spans="1:15" x14ac:dyDescent="0.25">
      <c r="A103" s="8">
        <v>102</v>
      </c>
      <c r="N103" s="3" t="str">
        <f t="shared" si="2"/>
        <v>NO</v>
      </c>
      <c r="O103" s="3" t="str">
        <f t="shared" si="3"/>
        <v>NO</v>
      </c>
    </row>
    <row r="104" spans="1:15" x14ac:dyDescent="0.25">
      <c r="A104" s="8">
        <v>103</v>
      </c>
      <c r="N104" s="3" t="str">
        <f t="shared" si="2"/>
        <v>NO</v>
      </c>
      <c r="O104" s="3" t="str">
        <f t="shared" si="3"/>
        <v>NO</v>
      </c>
    </row>
    <row r="105" spans="1:15" x14ac:dyDescent="0.25">
      <c r="A105" s="8">
        <v>104</v>
      </c>
      <c r="N105" s="3" t="str">
        <f t="shared" si="2"/>
        <v>NO</v>
      </c>
      <c r="O105" s="3" t="str">
        <f t="shared" si="3"/>
        <v>NO</v>
      </c>
    </row>
    <row r="106" spans="1:15" x14ac:dyDescent="0.25">
      <c r="A106" s="8">
        <v>105</v>
      </c>
      <c r="N106" s="3" t="str">
        <f t="shared" si="2"/>
        <v>NO</v>
      </c>
      <c r="O106" s="3" t="str">
        <f t="shared" si="3"/>
        <v>NO</v>
      </c>
    </row>
    <row r="107" spans="1:15" x14ac:dyDescent="0.25">
      <c r="A107" s="8">
        <v>106</v>
      </c>
      <c r="N107" s="3" t="str">
        <f t="shared" si="2"/>
        <v>NO</v>
      </c>
      <c r="O107" s="3" t="str">
        <f t="shared" si="3"/>
        <v>NO</v>
      </c>
    </row>
    <row r="108" spans="1:15" x14ac:dyDescent="0.25">
      <c r="A108" s="8">
        <v>107</v>
      </c>
      <c r="N108" s="3" t="str">
        <f t="shared" si="2"/>
        <v>NO</v>
      </c>
      <c r="O108" s="3" t="str">
        <f t="shared" si="3"/>
        <v>NO</v>
      </c>
    </row>
    <row r="109" spans="1:15" x14ac:dyDescent="0.25">
      <c r="A109" s="8">
        <v>108</v>
      </c>
      <c r="N109" s="3" t="str">
        <f t="shared" si="2"/>
        <v>NO</v>
      </c>
      <c r="O109" s="3" t="str">
        <f t="shared" si="3"/>
        <v>NO</v>
      </c>
    </row>
    <row r="110" spans="1:15" x14ac:dyDescent="0.25">
      <c r="A110" s="8">
        <v>109</v>
      </c>
      <c r="N110" s="3" t="str">
        <f t="shared" si="2"/>
        <v>NO</v>
      </c>
      <c r="O110" s="3" t="str">
        <f t="shared" si="3"/>
        <v>NO</v>
      </c>
    </row>
    <row r="111" spans="1:15" x14ac:dyDescent="0.25">
      <c r="A111" s="8">
        <v>110</v>
      </c>
      <c r="N111" s="3" t="str">
        <f t="shared" si="2"/>
        <v>NO</v>
      </c>
      <c r="O111" s="3" t="str">
        <f t="shared" si="3"/>
        <v>NO</v>
      </c>
    </row>
    <row r="112" spans="1:15" x14ac:dyDescent="0.25">
      <c r="A112" s="8">
        <v>111</v>
      </c>
      <c r="N112" s="3" t="str">
        <f t="shared" si="2"/>
        <v>NO</v>
      </c>
      <c r="O112" s="3" t="str">
        <f t="shared" si="3"/>
        <v>NO</v>
      </c>
    </row>
    <row r="113" spans="1:15" x14ac:dyDescent="0.25">
      <c r="A113" s="8">
        <v>112</v>
      </c>
      <c r="N113" s="3" t="str">
        <f t="shared" si="2"/>
        <v>NO</v>
      </c>
      <c r="O113" s="3" t="str">
        <f t="shared" si="3"/>
        <v>NO</v>
      </c>
    </row>
    <row r="114" spans="1:15" x14ac:dyDescent="0.25">
      <c r="A114" s="8">
        <v>113</v>
      </c>
      <c r="N114" s="3" t="str">
        <f t="shared" si="2"/>
        <v>NO</v>
      </c>
      <c r="O114" s="3" t="str">
        <f t="shared" si="3"/>
        <v>NO</v>
      </c>
    </row>
    <row r="115" spans="1:15" x14ac:dyDescent="0.25">
      <c r="A115" s="8">
        <v>114</v>
      </c>
      <c r="N115" s="3" t="str">
        <f t="shared" si="2"/>
        <v>NO</v>
      </c>
      <c r="O115" s="3" t="str">
        <f t="shared" si="3"/>
        <v>NO</v>
      </c>
    </row>
    <row r="116" spans="1:15" x14ac:dyDescent="0.25">
      <c r="A116" s="8">
        <v>115</v>
      </c>
      <c r="N116" s="3" t="str">
        <f t="shared" si="2"/>
        <v>NO</v>
      </c>
      <c r="O116" s="3" t="str">
        <f t="shared" si="3"/>
        <v>NO</v>
      </c>
    </row>
    <row r="117" spans="1:15" x14ac:dyDescent="0.25">
      <c r="A117" s="8">
        <v>116</v>
      </c>
      <c r="N117" s="3" t="str">
        <f t="shared" si="2"/>
        <v>NO</v>
      </c>
      <c r="O117" s="3" t="str">
        <f t="shared" si="3"/>
        <v>NO</v>
      </c>
    </row>
    <row r="118" spans="1:15" x14ac:dyDescent="0.25">
      <c r="A118" s="8">
        <v>117</v>
      </c>
      <c r="N118" s="3" t="str">
        <f t="shared" si="2"/>
        <v>NO</v>
      </c>
      <c r="O118" s="3" t="str">
        <f t="shared" si="3"/>
        <v>NO</v>
      </c>
    </row>
    <row r="119" spans="1:15" x14ac:dyDescent="0.25">
      <c r="A119" s="8">
        <v>118</v>
      </c>
      <c r="N119" s="3" t="str">
        <f t="shared" si="2"/>
        <v>NO</v>
      </c>
      <c r="O119" s="3" t="str">
        <f t="shared" si="3"/>
        <v>NO</v>
      </c>
    </row>
    <row r="120" spans="1:15" x14ac:dyDescent="0.25">
      <c r="A120" s="8">
        <v>119</v>
      </c>
      <c r="N120" s="3" t="str">
        <f t="shared" si="2"/>
        <v>NO</v>
      </c>
      <c r="O120" s="3" t="str">
        <f t="shared" si="3"/>
        <v>NO</v>
      </c>
    </row>
    <row r="121" spans="1:15" x14ac:dyDescent="0.25">
      <c r="A121" s="8">
        <v>120</v>
      </c>
      <c r="N121" s="3" t="str">
        <f t="shared" si="2"/>
        <v>NO</v>
      </c>
      <c r="O121" s="3" t="str">
        <f t="shared" si="3"/>
        <v>NO</v>
      </c>
    </row>
    <row r="122" spans="1:15" x14ac:dyDescent="0.25">
      <c r="A122" s="8">
        <v>121</v>
      </c>
      <c r="N122" s="3" t="str">
        <f t="shared" si="2"/>
        <v>NO</v>
      </c>
      <c r="O122" s="3" t="str">
        <f t="shared" si="3"/>
        <v>NO</v>
      </c>
    </row>
    <row r="123" spans="1:15" x14ac:dyDescent="0.25">
      <c r="A123" s="8">
        <v>122</v>
      </c>
      <c r="N123" s="3" t="str">
        <f t="shared" si="2"/>
        <v>NO</v>
      </c>
      <c r="O123" s="3" t="str">
        <f t="shared" si="3"/>
        <v>NO</v>
      </c>
    </row>
    <row r="124" spans="1:15" x14ac:dyDescent="0.25">
      <c r="A124" s="8">
        <v>123</v>
      </c>
      <c r="N124" s="3" t="str">
        <f t="shared" si="2"/>
        <v>NO</v>
      </c>
      <c r="O124" s="3" t="str">
        <f t="shared" si="3"/>
        <v>NO</v>
      </c>
    </row>
    <row r="125" spans="1:15" x14ac:dyDescent="0.25">
      <c r="A125" s="8">
        <v>124</v>
      </c>
      <c r="N125" s="3" t="str">
        <f t="shared" si="2"/>
        <v>NO</v>
      </c>
      <c r="O125" s="3" t="str">
        <f t="shared" si="3"/>
        <v>NO</v>
      </c>
    </row>
    <row r="126" spans="1:15" x14ac:dyDescent="0.25">
      <c r="A126" s="8">
        <v>125</v>
      </c>
      <c r="N126" s="3" t="str">
        <f t="shared" si="2"/>
        <v>NO</v>
      </c>
      <c r="O126" s="3" t="str">
        <f t="shared" si="3"/>
        <v>NO</v>
      </c>
    </row>
    <row r="127" spans="1:15" x14ac:dyDescent="0.25">
      <c r="A127" s="8">
        <v>126</v>
      </c>
      <c r="N127" s="3" t="str">
        <f t="shared" si="2"/>
        <v>NO</v>
      </c>
      <c r="O127" s="3" t="str">
        <f t="shared" si="3"/>
        <v>NO</v>
      </c>
    </row>
    <row r="128" spans="1:15" x14ac:dyDescent="0.25">
      <c r="A128" s="8">
        <v>127</v>
      </c>
      <c r="N128" s="3" t="str">
        <f t="shared" si="2"/>
        <v>NO</v>
      </c>
      <c r="O128" s="3" t="str">
        <f t="shared" si="3"/>
        <v>NO</v>
      </c>
    </row>
    <row r="129" spans="1:15" x14ac:dyDescent="0.25">
      <c r="A129" s="8">
        <v>128</v>
      </c>
      <c r="N129" s="3" t="str">
        <f t="shared" si="2"/>
        <v>NO</v>
      </c>
      <c r="O129" s="3" t="str">
        <f t="shared" si="3"/>
        <v>NO</v>
      </c>
    </row>
    <row r="130" spans="1:15" x14ac:dyDescent="0.25">
      <c r="A130" s="8">
        <v>129</v>
      </c>
      <c r="N130" s="3" t="str">
        <f t="shared" si="2"/>
        <v>NO</v>
      </c>
      <c r="O130" s="3" t="str">
        <f t="shared" si="3"/>
        <v>NO</v>
      </c>
    </row>
    <row r="131" spans="1:15" x14ac:dyDescent="0.25">
      <c r="A131" s="8">
        <v>130</v>
      </c>
      <c r="N131" s="3" t="str">
        <f t="shared" ref="N131:N194" si="4">IF(OR(G131= "Unassisted - CBD", G131= "Unassisted - PD"), "YES", "NO")</f>
        <v>NO</v>
      </c>
      <c r="O131" s="3" t="str">
        <f t="shared" ref="O131:O194" si="5">IF(AND(H131="Yes/Intact", I131="Unassisted"), "YES", "NO")</f>
        <v>NO</v>
      </c>
    </row>
    <row r="132" spans="1:15" x14ac:dyDescent="0.25">
      <c r="A132" s="8">
        <v>131</v>
      </c>
      <c r="N132" s="3" t="str">
        <f t="shared" si="4"/>
        <v>NO</v>
      </c>
      <c r="O132" s="3" t="str">
        <f t="shared" si="5"/>
        <v>NO</v>
      </c>
    </row>
    <row r="133" spans="1:15" x14ac:dyDescent="0.25">
      <c r="A133" s="8">
        <v>132</v>
      </c>
      <c r="N133" s="3" t="str">
        <f t="shared" si="4"/>
        <v>NO</v>
      </c>
      <c r="O133" s="3" t="str">
        <f t="shared" si="5"/>
        <v>NO</v>
      </c>
    </row>
    <row r="134" spans="1:15" x14ac:dyDescent="0.25">
      <c r="A134" s="8">
        <v>133</v>
      </c>
      <c r="N134" s="3" t="str">
        <f t="shared" si="4"/>
        <v>NO</v>
      </c>
      <c r="O134" s="3" t="str">
        <f t="shared" si="5"/>
        <v>NO</v>
      </c>
    </row>
    <row r="135" spans="1:15" x14ac:dyDescent="0.25">
      <c r="A135" s="8">
        <v>134</v>
      </c>
      <c r="N135" s="3" t="str">
        <f t="shared" si="4"/>
        <v>NO</v>
      </c>
      <c r="O135" s="3" t="str">
        <f t="shared" si="5"/>
        <v>NO</v>
      </c>
    </row>
    <row r="136" spans="1:15" x14ac:dyDescent="0.25">
      <c r="A136" s="8">
        <v>135</v>
      </c>
      <c r="N136" s="3" t="str">
        <f t="shared" si="4"/>
        <v>NO</v>
      </c>
      <c r="O136" s="3" t="str">
        <f t="shared" si="5"/>
        <v>NO</v>
      </c>
    </row>
    <row r="137" spans="1:15" x14ac:dyDescent="0.25">
      <c r="A137" s="8">
        <v>136</v>
      </c>
      <c r="N137" s="3" t="str">
        <f t="shared" si="4"/>
        <v>NO</v>
      </c>
      <c r="O137" s="3" t="str">
        <f t="shared" si="5"/>
        <v>NO</v>
      </c>
    </row>
    <row r="138" spans="1:15" x14ac:dyDescent="0.25">
      <c r="A138" s="8">
        <v>137</v>
      </c>
      <c r="N138" s="3" t="str">
        <f t="shared" si="4"/>
        <v>NO</v>
      </c>
      <c r="O138" s="3" t="str">
        <f t="shared" si="5"/>
        <v>NO</v>
      </c>
    </row>
    <row r="139" spans="1:15" x14ac:dyDescent="0.25">
      <c r="A139" s="8">
        <v>138</v>
      </c>
      <c r="N139" s="3" t="str">
        <f t="shared" si="4"/>
        <v>NO</v>
      </c>
      <c r="O139" s="3" t="str">
        <f t="shared" si="5"/>
        <v>NO</v>
      </c>
    </row>
    <row r="140" spans="1:15" x14ac:dyDescent="0.25">
      <c r="A140" s="8">
        <v>139</v>
      </c>
      <c r="N140" s="3" t="str">
        <f t="shared" si="4"/>
        <v>NO</v>
      </c>
      <c r="O140" s="3" t="str">
        <f t="shared" si="5"/>
        <v>NO</v>
      </c>
    </row>
    <row r="141" spans="1:15" x14ac:dyDescent="0.25">
      <c r="A141" s="8">
        <v>140</v>
      </c>
      <c r="N141" s="3" t="str">
        <f t="shared" si="4"/>
        <v>NO</v>
      </c>
      <c r="O141" s="3" t="str">
        <f t="shared" si="5"/>
        <v>NO</v>
      </c>
    </row>
    <row r="142" spans="1:15" x14ac:dyDescent="0.25">
      <c r="A142" s="8">
        <v>141</v>
      </c>
      <c r="N142" s="3" t="str">
        <f t="shared" si="4"/>
        <v>NO</v>
      </c>
      <c r="O142" s="3" t="str">
        <f t="shared" si="5"/>
        <v>NO</v>
      </c>
    </row>
    <row r="143" spans="1:15" x14ac:dyDescent="0.25">
      <c r="A143" s="8">
        <v>142</v>
      </c>
      <c r="N143" s="3" t="str">
        <f t="shared" si="4"/>
        <v>NO</v>
      </c>
      <c r="O143" s="3" t="str">
        <f t="shared" si="5"/>
        <v>NO</v>
      </c>
    </row>
    <row r="144" spans="1:15" x14ac:dyDescent="0.25">
      <c r="A144" s="8">
        <v>143</v>
      </c>
      <c r="N144" s="3" t="str">
        <f t="shared" si="4"/>
        <v>NO</v>
      </c>
      <c r="O144" s="3" t="str">
        <f t="shared" si="5"/>
        <v>NO</v>
      </c>
    </row>
    <row r="145" spans="1:15" x14ac:dyDescent="0.25">
      <c r="A145" s="8">
        <v>144</v>
      </c>
      <c r="N145" s="3" t="str">
        <f t="shared" si="4"/>
        <v>NO</v>
      </c>
      <c r="O145" s="3" t="str">
        <f t="shared" si="5"/>
        <v>NO</v>
      </c>
    </row>
    <row r="146" spans="1:15" x14ac:dyDescent="0.25">
      <c r="A146" s="8">
        <v>145</v>
      </c>
      <c r="N146" s="3" t="str">
        <f t="shared" si="4"/>
        <v>NO</v>
      </c>
      <c r="O146" s="3" t="str">
        <f t="shared" si="5"/>
        <v>NO</v>
      </c>
    </row>
    <row r="147" spans="1:15" x14ac:dyDescent="0.25">
      <c r="A147" s="8">
        <v>146</v>
      </c>
      <c r="N147" s="3" t="str">
        <f t="shared" si="4"/>
        <v>NO</v>
      </c>
      <c r="O147" s="3" t="str">
        <f t="shared" si="5"/>
        <v>NO</v>
      </c>
    </row>
    <row r="148" spans="1:15" x14ac:dyDescent="0.25">
      <c r="A148" s="8">
        <v>147</v>
      </c>
      <c r="N148" s="3" t="str">
        <f t="shared" si="4"/>
        <v>NO</v>
      </c>
      <c r="O148" s="3" t="str">
        <f t="shared" si="5"/>
        <v>NO</v>
      </c>
    </row>
    <row r="149" spans="1:15" x14ac:dyDescent="0.25">
      <c r="A149" s="8">
        <v>148</v>
      </c>
      <c r="N149" s="3" t="str">
        <f t="shared" si="4"/>
        <v>NO</v>
      </c>
      <c r="O149" s="3" t="str">
        <f t="shared" si="5"/>
        <v>NO</v>
      </c>
    </row>
    <row r="150" spans="1:15" x14ac:dyDescent="0.25">
      <c r="A150" s="8">
        <v>149</v>
      </c>
      <c r="N150" s="3" t="str">
        <f t="shared" si="4"/>
        <v>NO</v>
      </c>
      <c r="O150" s="3" t="str">
        <f t="shared" si="5"/>
        <v>NO</v>
      </c>
    </row>
    <row r="151" spans="1:15" x14ac:dyDescent="0.25">
      <c r="A151" s="8">
        <v>150</v>
      </c>
      <c r="N151" s="3" t="str">
        <f t="shared" si="4"/>
        <v>NO</v>
      </c>
      <c r="O151" s="3" t="str">
        <f t="shared" si="5"/>
        <v>NO</v>
      </c>
    </row>
    <row r="152" spans="1:15" x14ac:dyDescent="0.25">
      <c r="A152" s="8">
        <v>151</v>
      </c>
      <c r="N152" s="3" t="str">
        <f t="shared" si="4"/>
        <v>NO</v>
      </c>
      <c r="O152" s="3" t="str">
        <f t="shared" si="5"/>
        <v>NO</v>
      </c>
    </row>
    <row r="153" spans="1:15" x14ac:dyDescent="0.25">
      <c r="A153" s="8">
        <v>152</v>
      </c>
      <c r="N153" s="3" t="str">
        <f t="shared" si="4"/>
        <v>NO</v>
      </c>
      <c r="O153" s="3" t="str">
        <f t="shared" si="5"/>
        <v>NO</v>
      </c>
    </row>
    <row r="154" spans="1:15" x14ac:dyDescent="0.25">
      <c r="A154" s="8">
        <v>153</v>
      </c>
      <c r="N154" s="3" t="str">
        <f t="shared" si="4"/>
        <v>NO</v>
      </c>
      <c r="O154" s="3" t="str">
        <f t="shared" si="5"/>
        <v>NO</v>
      </c>
    </row>
    <row r="155" spans="1:15" x14ac:dyDescent="0.25">
      <c r="A155" s="8">
        <v>154</v>
      </c>
      <c r="N155" s="3" t="str">
        <f t="shared" si="4"/>
        <v>NO</v>
      </c>
      <c r="O155" s="3" t="str">
        <f t="shared" si="5"/>
        <v>NO</v>
      </c>
    </row>
    <row r="156" spans="1:15" x14ac:dyDescent="0.25">
      <c r="A156" s="8">
        <v>155</v>
      </c>
      <c r="N156" s="3" t="str">
        <f t="shared" si="4"/>
        <v>NO</v>
      </c>
      <c r="O156" s="3" t="str">
        <f t="shared" si="5"/>
        <v>NO</v>
      </c>
    </row>
    <row r="157" spans="1:15" x14ac:dyDescent="0.25">
      <c r="A157" s="8">
        <v>156</v>
      </c>
      <c r="N157" s="3" t="str">
        <f t="shared" si="4"/>
        <v>NO</v>
      </c>
      <c r="O157" s="3" t="str">
        <f t="shared" si="5"/>
        <v>NO</v>
      </c>
    </row>
    <row r="158" spans="1:15" x14ac:dyDescent="0.25">
      <c r="A158" s="8">
        <v>157</v>
      </c>
      <c r="N158" s="3" t="str">
        <f t="shared" si="4"/>
        <v>NO</v>
      </c>
      <c r="O158" s="3" t="str">
        <f t="shared" si="5"/>
        <v>NO</v>
      </c>
    </row>
    <row r="159" spans="1:15" x14ac:dyDescent="0.25">
      <c r="A159" s="8">
        <v>158</v>
      </c>
      <c r="N159" s="3" t="str">
        <f t="shared" si="4"/>
        <v>NO</v>
      </c>
      <c r="O159" s="3" t="str">
        <f t="shared" si="5"/>
        <v>NO</v>
      </c>
    </row>
    <row r="160" spans="1:15" x14ac:dyDescent="0.25">
      <c r="A160" s="8">
        <v>159</v>
      </c>
      <c r="N160" s="3" t="str">
        <f t="shared" si="4"/>
        <v>NO</v>
      </c>
      <c r="O160" s="3" t="str">
        <f t="shared" si="5"/>
        <v>NO</v>
      </c>
    </row>
    <row r="161" spans="1:15" x14ac:dyDescent="0.25">
      <c r="A161" s="8">
        <v>160</v>
      </c>
      <c r="N161" s="3" t="str">
        <f t="shared" si="4"/>
        <v>NO</v>
      </c>
      <c r="O161" s="3" t="str">
        <f t="shared" si="5"/>
        <v>NO</v>
      </c>
    </row>
    <row r="162" spans="1:15" x14ac:dyDescent="0.25">
      <c r="A162" s="8">
        <v>161</v>
      </c>
      <c r="N162" s="3" t="str">
        <f t="shared" si="4"/>
        <v>NO</v>
      </c>
      <c r="O162" s="3" t="str">
        <f t="shared" si="5"/>
        <v>NO</v>
      </c>
    </row>
    <row r="163" spans="1:15" x14ac:dyDescent="0.25">
      <c r="A163" s="8">
        <v>162</v>
      </c>
      <c r="N163" s="3" t="str">
        <f t="shared" si="4"/>
        <v>NO</v>
      </c>
      <c r="O163" s="3" t="str">
        <f t="shared" si="5"/>
        <v>NO</v>
      </c>
    </row>
    <row r="164" spans="1:15" x14ac:dyDescent="0.25">
      <c r="A164" s="8">
        <v>163</v>
      </c>
      <c r="N164" s="3" t="str">
        <f t="shared" si="4"/>
        <v>NO</v>
      </c>
      <c r="O164" s="3" t="str">
        <f t="shared" si="5"/>
        <v>NO</v>
      </c>
    </row>
    <row r="165" spans="1:15" x14ac:dyDescent="0.25">
      <c r="A165" s="8">
        <v>164</v>
      </c>
      <c r="N165" s="3" t="str">
        <f t="shared" si="4"/>
        <v>NO</v>
      </c>
      <c r="O165" s="3" t="str">
        <f t="shared" si="5"/>
        <v>NO</v>
      </c>
    </row>
    <row r="166" spans="1:15" x14ac:dyDescent="0.25">
      <c r="A166" s="8">
        <v>165</v>
      </c>
      <c r="N166" s="3" t="str">
        <f t="shared" si="4"/>
        <v>NO</v>
      </c>
      <c r="O166" s="3" t="str">
        <f t="shared" si="5"/>
        <v>NO</v>
      </c>
    </row>
    <row r="167" spans="1:15" x14ac:dyDescent="0.25">
      <c r="A167" s="8">
        <v>166</v>
      </c>
      <c r="N167" s="3" t="str">
        <f t="shared" si="4"/>
        <v>NO</v>
      </c>
      <c r="O167" s="3" t="str">
        <f t="shared" si="5"/>
        <v>NO</v>
      </c>
    </row>
    <row r="168" spans="1:15" x14ac:dyDescent="0.25">
      <c r="A168" s="8">
        <v>167</v>
      </c>
      <c r="N168" s="3" t="str">
        <f t="shared" si="4"/>
        <v>NO</v>
      </c>
      <c r="O168" s="3" t="str">
        <f t="shared" si="5"/>
        <v>NO</v>
      </c>
    </row>
    <row r="169" spans="1:15" x14ac:dyDescent="0.25">
      <c r="A169" s="8">
        <v>168</v>
      </c>
      <c r="N169" s="3" t="str">
        <f t="shared" si="4"/>
        <v>NO</v>
      </c>
      <c r="O169" s="3" t="str">
        <f t="shared" si="5"/>
        <v>NO</v>
      </c>
    </row>
    <row r="170" spans="1:15" x14ac:dyDescent="0.25">
      <c r="A170" s="8">
        <v>169</v>
      </c>
      <c r="N170" s="3" t="str">
        <f t="shared" si="4"/>
        <v>NO</v>
      </c>
      <c r="O170" s="3" t="str">
        <f t="shared" si="5"/>
        <v>NO</v>
      </c>
    </row>
    <row r="171" spans="1:15" x14ac:dyDescent="0.25">
      <c r="A171" s="8">
        <v>170</v>
      </c>
      <c r="N171" s="3" t="str">
        <f t="shared" si="4"/>
        <v>NO</v>
      </c>
      <c r="O171" s="3" t="str">
        <f t="shared" si="5"/>
        <v>NO</v>
      </c>
    </row>
    <row r="172" spans="1:15" x14ac:dyDescent="0.25">
      <c r="A172" s="8">
        <v>171</v>
      </c>
      <c r="N172" s="3" t="str">
        <f t="shared" si="4"/>
        <v>NO</v>
      </c>
      <c r="O172" s="3" t="str">
        <f t="shared" si="5"/>
        <v>NO</v>
      </c>
    </row>
    <row r="173" spans="1:15" x14ac:dyDescent="0.25">
      <c r="A173" s="8">
        <v>172</v>
      </c>
      <c r="N173" s="3" t="str">
        <f t="shared" si="4"/>
        <v>NO</v>
      </c>
      <c r="O173" s="3" t="str">
        <f t="shared" si="5"/>
        <v>NO</v>
      </c>
    </row>
    <row r="174" spans="1:15" x14ac:dyDescent="0.25">
      <c r="A174" s="8">
        <v>173</v>
      </c>
      <c r="N174" s="3" t="str">
        <f t="shared" si="4"/>
        <v>NO</v>
      </c>
      <c r="O174" s="3" t="str">
        <f t="shared" si="5"/>
        <v>NO</v>
      </c>
    </row>
    <row r="175" spans="1:15" x14ac:dyDescent="0.25">
      <c r="A175" s="8">
        <v>174</v>
      </c>
      <c r="N175" s="3" t="str">
        <f t="shared" si="4"/>
        <v>NO</v>
      </c>
      <c r="O175" s="3" t="str">
        <f t="shared" si="5"/>
        <v>NO</v>
      </c>
    </row>
    <row r="176" spans="1:15" x14ac:dyDescent="0.25">
      <c r="A176" s="8">
        <v>175</v>
      </c>
      <c r="N176" s="3" t="str">
        <f t="shared" si="4"/>
        <v>NO</v>
      </c>
      <c r="O176" s="3" t="str">
        <f t="shared" si="5"/>
        <v>NO</v>
      </c>
    </row>
    <row r="177" spans="1:15" x14ac:dyDescent="0.25">
      <c r="A177" s="8">
        <v>176</v>
      </c>
      <c r="N177" s="3" t="str">
        <f t="shared" si="4"/>
        <v>NO</v>
      </c>
      <c r="O177" s="3" t="str">
        <f t="shared" si="5"/>
        <v>NO</v>
      </c>
    </row>
    <row r="178" spans="1:15" x14ac:dyDescent="0.25">
      <c r="A178" s="8">
        <v>177</v>
      </c>
      <c r="N178" s="3" t="str">
        <f t="shared" si="4"/>
        <v>NO</v>
      </c>
      <c r="O178" s="3" t="str">
        <f t="shared" si="5"/>
        <v>NO</v>
      </c>
    </row>
    <row r="179" spans="1:15" x14ac:dyDescent="0.25">
      <c r="A179" s="8">
        <v>178</v>
      </c>
      <c r="N179" s="3" t="str">
        <f t="shared" si="4"/>
        <v>NO</v>
      </c>
      <c r="O179" s="3" t="str">
        <f t="shared" si="5"/>
        <v>NO</v>
      </c>
    </row>
    <row r="180" spans="1:15" x14ac:dyDescent="0.25">
      <c r="A180" s="8">
        <v>179</v>
      </c>
      <c r="N180" s="3" t="str">
        <f t="shared" si="4"/>
        <v>NO</v>
      </c>
      <c r="O180" s="3" t="str">
        <f t="shared" si="5"/>
        <v>NO</v>
      </c>
    </row>
    <row r="181" spans="1:15" x14ac:dyDescent="0.25">
      <c r="A181" s="8">
        <v>180</v>
      </c>
      <c r="N181" s="3" t="str">
        <f t="shared" si="4"/>
        <v>NO</v>
      </c>
      <c r="O181" s="3" t="str">
        <f t="shared" si="5"/>
        <v>NO</v>
      </c>
    </row>
    <row r="182" spans="1:15" x14ac:dyDescent="0.25">
      <c r="A182" s="8">
        <v>181</v>
      </c>
      <c r="N182" s="3" t="str">
        <f t="shared" si="4"/>
        <v>NO</v>
      </c>
      <c r="O182" s="3" t="str">
        <f t="shared" si="5"/>
        <v>NO</v>
      </c>
    </row>
    <row r="183" spans="1:15" x14ac:dyDescent="0.25">
      <c r="A183" s="8">
        <v>182</v>
      </c>
      <c r="N183" s="3" t="str">
        <f t="shared" si="4"/>
        <v>NO</v>
      </c>
      <c r="O183" s="3" t="str">
        <f t="shared" si="5"/>
        <v>NO</v>
      </c>
    </row>
    <row r="184" spans="1:15" x14ac:dyDescent="0.25">
      <c r="A184" s="8">
        <v>183</v>
      </c>
      <c r="N184" s="3" t="str">
        <f t="shared" si="4"/>
        <v>NO</v>
      </c>
      <c r="O184" s="3" t="str">
        <f t="shared" si="5"/>
        <v>NO</v>
      </c>
    </row>
    <row r="185" spans="1:15" x14ac:dyDescent="0.25">
      <c r="A185" s="8">
        <v>184</v>
      </c>
      <c r="N185" s="3" t="str">
        <f t="shared" si="4"/>
        <v>NO</v>
      </c>
      <c r="O185" s="3" t="str">
        <f t="shared" si="5"/>
        <v>NO</v>
      </c>
    </row>
    <row r="186" spans="1:15" x14ac:dyDescent="0.25">
      <c r="A186" s="8">
        <v>185</v>
      </c>
      <c r="N186" s="3" t="str">
        <f t="shared" si="4"/>
        <v>NO</v>
      </c>
      <c r="O186" s="3" t="str">
        <f t="shared" si="5"/>
        <v>NO</v>
      </c>
    </row>
    <row r="187" spans="1:15" x14ac:dyDescent="0.25">
      <c r="A187" s="8">
        <v>186</v>
      </c>
      <c r="N187" s="3" t="str">
        <f t="shared" si="4"/>
        <v>NO</v>
      </c>
      <c r="O187" s="3" t="str">
        <f t="shared" si="5"/>
        <v>NO</v>
      </c>
    </row>
    <row r="188" spans="1:15" x14ac:dyDescent="0.25">
      <c r="A188" s="8">
        <v>187</v>
      </c>
      <c r="N188" s="3" t="str">
        <f t="shared" si="4"/>
        <v>NO</v>
      </c>
      <c r="O188" s="3" t="str">
        <f t="shared" si="5"/>
        <v>NO</v>
      </c>
    </row>
    <row r="189" spans="1:15" x14ac:dyDescent="0.25">
      <c r="A189" s="8">
        <v>188</v>
      </c>
      <c r="N189" s="3" t="str">
        <f t="shared" si="4"/>
        <v>NO</v>
      </c>
      <c r="O189" s="3" t="str">
        <f t="shared" si="5"/>
        <v>NO</v>
      </c>
    </row>
    <row r="190" spans="1:15" x14ac:dyDescent="0.25">
      <c r="A190" s="8">
        <v>189</v>
      </c>
      <c r="N190" s="3" t="str">
        <f t="shared" si="4"/>
        <v>NO</v>
      </c>
      <c r="O190" s="3" t="str">
        <f t="shared" si="5"/>
        <v>NO</v>
      </c>
    </row>
    <row r="191" spans="1:15" x14ac:dyDescent="0.25">
      <c r="A191" s="8">
        <v>190</v>
      </c>
      <c r="N191" s="3" t="str">
        <f t="shared" si="4"/>
        <v>NO</v>
      </c>
      <c r="O191" s="3" t="str">
        <f t="shared" si="5"/>
        <v>NO</v>
      </c>
    </row>
    <row r="192" spans="1:15" x14ac:dyDescent="0.25">
      <c r="A192" s="8">
        <v>191</v>
      </c>
      <c r="N192" s="3" t="str">
        <f t="shared" si="4"/>
        <v>NO</v>
      </c>
      <c r="O192" s="3" t="str">
        <f t="shared" si="5"/>
        <v>NO</v>
      </c>
    </row>
    <row r="193" spans="1:15" x14ac:dyDescent="0.25">
      <c r="A193" s="8">
        <v>192</v>
      </c>
      <c r="N193" s="3" t="str">
        <f t="shared" si="4"/>
        <v>NO</v>
      </c>
      <c r="O193" s="3" t="str">
        <f t="shared" si="5"/>
        <v>NO</v>
      </c>
    </row>
    <row r="194" spans="1:15" x14ac:dyDescent="0.25">
      <c r="A194" s="8">
        <v>193</v>
      </c>
      <c r="N194" s="3" t="str">
        <f t="shared" si="4"/>
        <v>NO</v>
      </c>
      <c r="O194" s="3" t="str">
        <f t="shared" si="5"/>
        <v>NO</v>
      </c>
    </row>
    <row r="195" spans="1:15" x14ac:dyDescent="0.25">
      <c r="A195" s="8">
        <v>194</v>
      </c>
      <c r="N195" s="3" t="str">
        <f t="shared" ref="N195:N258" si="6">IF(OR(G195= "Unassisted - CBD", G195= "Unassisted - PD"), "YES", "NO")</f>
        <v>NO</v>
      </c>
      <c r="O195" s="3" t="str">
        <f t="shared" ref="O195:O258" si="7">IF(AND(H195="Yes/Intact", I195="Unassisted"), "YES", "NO")</f>
        <v>NO</v>
      </c>
    </row>
    <row r="196" spans="1:15" x14ac:dyDescent="0.25">
      <c r="A196" s="8">
        <v>195</v>
      </c>
      <c r="N196" s="3" t="str">
        <f t="shared" si="6"/>
        <v>NO</v>
      </c>
      <c r="O196" s="3" t="str">
        <f t="shared" si="7"/>
        <v>NO</v>
      </c>
    </row>
    <row r="197" spans="1:15" x14ac:dyDescent="0.25">
      <c r="A197" s="8">
        <v>196</v>
      </c>
      <c r="N197" s="3" t="str">
        <f t="shared" si="6"/>
        <v>NO</v>
      </c>
      <c r="O197" s="3" t="str">
        <f t="shared" si="7"/>
        <v>NO</v>
      </c>
    </row>
    <row r="198" spans="1:15" x14ac:dyDescent="0.25">
      <c r="A198" s="8">
        <v>197</v>
      </c>
      <c r="N198" s="3" t="str">
        <f t="shared" si="6"/>
        <v>NO</v>
      </c>
      <c r="O198" s="3" t="str">
        <f t="shared" si="7"/>
        <v>NO</v>
      </c>
    </row>
    <row r="199" spans="1:15" x14ac:dyDescent="0.25">
      <c r="A199" s="8">
        <v>198</v>
      </c>
      <c r="N199" s="3" t="str">
        <f t="shared" si="6"/>
        <v>NO</v>
      </c>
      <c r="O199" s="3" t="str">
        <f t="shared" si="7"/>
        <v>NO</v>
      </c>
    </row>
    <row r="200" spans="1:15" x14ac:dyDescent="0.25">
      <c r="A200" s="8">
        <v>199</v>
      </c>
      <c r="N200" s="3" t="str">
        <f t="shared" si="6"/>
        <v>NO</v>
      </c>
      <c r="O200" s="3" t="str">
        <f t="shared" si="7"/>
        <v>NO</v>
      </c>
    </row>
    <row r="201" spans="1:15" x14ac:dyDescent="0.25">
      <c r="A201" s="8">
        <v>200</v>
      </c>
      <c r="N201" s="3" t="str">
        <f t="shared" si="6"/>
        <v>NO</v>
      </c>
      <c r="O201" s="3" t="str">
        <f t="shared" si="7"/>
        <v>NO</v>
      </c>
    </row>
    <row r="202" spans="1:15" x14ac:dyDescent="0.25">
      <c r="A202" s="8">
        <v>201</v>
      </c>
      <c r="N202" s="3" t="str">
        <f t="shared" si="6"/>
        <v>NO</v>
      </c>
      <c r="O202" s="3" t="str">
        <f t="shared" si="7"/>
        <v>NO</v>
      </c>
    </row>
    <row r="203" spans="1:15" x14ac:dyDescent="0.25">
      <c r="A203" s="8">
        <v>202</v>
      </c>
      <c r="N203" s="3" t="str">
        <f t="shared" si="6"/>
        <v>NO</v>
      </c>
      <c r="O203" s="3" t="str">
        <f t="shared" si="7"/>
        <v>NO</v>
      </c>
    </row>
    <row r="204" spans="1:15" x14ac:dyDescent="0.25">
      <c r="A204" s="8">
        <v>203</v>
      </c>
      <c r="N204" s="3" t="str">
        <f t="shared" si="6"/>
        <v>NO</v>
      </c>
      <c r="O204" s="3" t="str">
        <f t="shared" si="7"/>
        <v>NO</v>
      </c>
    </row>
    <row r="205" spans="1:15" x14ac:dyDescent="0.25">
      <c r="A205" s="8">
        <v>204</v>
      </c>
      <c r="N205" s="3" t="str">
        <f t="shared" si="6"/>
        <v>NO</v>
      </c>
      <c r="O205" s="3" t="str">
        <f t="shared" si="7"/>
        <v>NO</v>
      </c>
    </row>
    <row r="206" spans="1:15" x14ac:dyDescent="0.25">
      <c r="A206" s="8">
        <v>205</v>
      </c>
      <c r="N206" s="3" t="str">
        <f t="shared" si="6"/>
        <v>NO</v>
      </c>
      <c r="O206" s="3" t="str">
        <f t="shared" si="7"/>
        <v>NO</v>
      </c>
    </row>
    <row r="207" spans="1:15" x14ac:dyDescent="0.25">
      <c r="A207" s="8">
        <v>206</v>
      </c>
      <c r="N207" s="3" t="str">
        <f t="shared" si="6"/>
        <v>NO</v>
      </c>
      <c r="O207" s="3" t="str">
        <f t="shared" si="7"/>
        <v>NO</v>
      </c>
    </row>
    <row r="208" spans="1:15" x14ac:dyDescent="0.25">
      <c r="A208" s="8">
        <v>207</v>
      </c>
      <c r="N208" s="3" t="str">
        <f t="shared" si="6"/>
        <v>NO</v>
      </c>
      <c r="O208" s="3" t="str">
        <f t="shared" si="7"/>
        <v>NO</v>
      </c>
    </row>
    <row r="209" spans="1:15" x14ac:dyDescent="0.25">
      <c r="A209" s="8">
        <v>208</v>
      </c>
      <c r="N209" s="3" t="str">
        <f t="shared" si="6"/>
        <v>NO</v>
      </c>
      <c r="O209" s="3" t="str">
        <f t="shared" si="7"/>
        <v>NO</v>
      </c>
    </row>
    <row r="210" spans="1:15" x14ac:dyDescent="0.25">
      <c r="A210" s="8">
        <v>209</v>
      </c>
      <c r="N210" s="3" t="str">
        <f t="shared" si="6"/>
        <v>NO</v>
      </c>
      <c r="O210" s="3" t="str">
        <f t="shared" si="7"/>
        <v>NO</v>
      </c>
    </row>
    <row r="211" spans="1:15" x14ac:dyDescent="0.25">
      <c r="A211" s="8">
        <v>210</v>
      </c>
      <c r="N211" s="3" t="str">
        <f t="shared" si="6"/>
        <v>NO</v>
      </c>
      <c r="O211" s="3" t="str">
        <f t="shared" si="7"/>
        <v>NO</v>
      </c>
    </row>
    <row r="212" spans="1:15" x14ac:dyDescent="0.25">
      <c r="A212" s="8">
        <v>211</v>
      </c>
      <c r="N212" s="3" t="str">
        <f t="shared" si="6"/>
        <v>NO</v>
      </c>
      <c r="O212" s="3" t="str">
        <f t="shared" si="7"/>
        <v>NO</v>
      </c>
    </row>
    <row r="213" spans="1:15" x14ac:dyDescent="0.25">
      <c r="A213" s="8">
        <v>212</v>
      </c>
      <c r="N213" s="3" t="str">
        <f t="shared" si="6"/>
        <v>NO</v>
      </c>
      <c r="O213" s="3" t="str">
        <f t="shared" si="7"/>
        <v>NO</v>
      </c>
    </row>
    <row r="214" spans="1:15" x14ac:dyDescent="0.25">
      <c r="A214" s="8">
        <v>213</v>
      </c>
      <c r="N214" s="3" t="str">
        <f t="shared" si="6"/>
        <v>NO</v>
      </c>
      <c r="O214" s="3" t="str">
        <f t="shared" si="7"/>
        <v>NO</v>
      </c>
    </row>
    <row r="215" spans="1:15" x14ac:dyDescent="0.25">
      <c r="A215" s="8">
        <v>214</v>
      </c>
      <c r="N215" s="3" t="str">
        <f t="shared" si="6"/>
        <v>NO</v>
      </c>
      <c r="O215" s="3" t="str">
        <f t="shared" si="7"/>
        <v>NO</v>
      </c>
    </row>
    <row r="216" spans="1:15" x14ac:dyDescent="0.25">
      <c r="A216" s="8">
        <v>215</v>
      </c>
      <c r="N216" s="3" t="str">
        <f t="shared" si="6"/>
        <v>NO</v>
      </c>
      <c r="O216" s="3" t="str">
        <f t="shared" si="7"/>
        <v>NO</v>
      </c>
    </row>
    <row r="217" spans="1:15" x14ac:dyDescent="0.25">
      <c r="A217" s="8">
        <v>216</v>
      </c>
      <c r="N217" s="3" t="str">
        <f t="shared" si="6"/>
        <v>NO</v>
      </c>
      <c r="O217" s="3" t="str">
        <f t="shared" si="7"/>
        <v>NO</v>
      </c>
    </row>
    <row r="218" spans="1:15" x14ac:dyDescent="0.25">
      <c r="A218" s="8">
        <v>217</v>
      </c>
      <c r="N218" s="3" t="str">
        <f t="shared" si="6"/>
        <v>NO</v>
      </c>
      <c r="O218" s="3" t="str">
        <f t="shared" si="7"/>
        <v>NO</v>
      </c>
    </row>
    <row r="219" spans="1:15" x14ac:dyDescent="0.25">
      <c r="A219" s="8">
        <v>218</v>
      </c>
      <c r="N219" s="3" t="str">
        <f t="shared" si="6"/>
        <v>NO</v>
      </c>
      <c r="O219" s="3" t="str">
        <f t="shared" si="7"/>
        <v>NO</v>
      </c>
    </row>
    <row r="220" spans="1:15" x14ac:dyDescent="0.25">
      <c r="A220" s="8">
        <v>219</v>
      </c>
      <c r="N220" s="3" t="str">
        <f t="shared" si="6"/>
        <v>NO</v>
      </c>
      <c r="O220" s="3" t="str">
        <f t="shared" si="7"/>
        <v>NO</v>
      </c>
    </row>
    <row r="221" spans="1:15" x14ac:dyDescent="0.25">
      <c r="A221" s="8">
        <v>220</v>
      </c>
      <c r="N221" s="3" t="str">
        <f t="shared" si="6"/>
        <v>NO</v>
      </c>
      <c r="O221" s="3" t="str">
        <f t="shared" si="7"/>
        <v>NO</v>
      </c>
    </row>
    <row r="222" spans="1:15" x14ac:dyDescent="0.25">
      <c r="A222" s="8">
        <v>221</v>
      </c>
      <c r="N222" s="3" t="str">
        <f t="shared" si="6"/>
        <v>NO</v>
      </c>
      <c r="O222" s="3" t="str">
        <f t="shared" si="7"/>
        <v>NO</v>
      </c>
    </row>
    <row r="223" spans="1:15" x14ac:dyDescent="0.25">
      <c r="A223" s="8">
        <v>222</v>
      </c>
      <c r="N223" s="3" t="str">
        <f t="shared" si="6"/>
        <v>NO</v>
      </c>
      <c r="O223" s="3" t="str">
        <f t="shared" si="7"/>
        <v>NO</v>
      </c>
    </row>
    <row r="224" spans="1:15" x14ac:dyDescent="0.25">
      <c r="A224" s="8">
        <v>223</v>
      </c>
      <c r="N224" s="3" t="str">
        <f t="shared" si="6"/>
        <v>NO</v>
      </c>
      <c r="O224" s="3" t="str">
        <f t="shared" si="7"/>
        <v>NO</v>
      </c>
    </row>
    <row r="225" spans="1:15" x14ac:dyDescent="0.25">
      <c r="A225" s="8">
        <v>224</v>
      </c>
      <c r="N225" s="3" t="str">
        <f t="shared" si="6"/>
        <v>NO</v>
      </c>
      <c r="O225" s="3" t="str">
        <f t="shared" si="7"/>
        <v>NO</v>
      </c>
    </row>
    <row r="226" spans="1:15" x14ac:dyDescent="0.25">
      <c r="A226" s="8">
        <v>225</v>
      </c>
      <c r="N226" s="3" t="str">
        <f t="shared" si="6"/>
        <v>NO</v>
      </c>
      <c r="O226" s="3" t="str">
        <f t="shared" si="7"/>
        <v>NO</v>
      </c>
    </row>
    <row r="227" spans="1:15" x14ac:dyDescent="0.25">
      <c r="A227" s="8">
        <v>226</v>
      </c>
      <c r="N227" s="3" t="str">
        <f t="shared" si="6"/>
        <v>NO</v>
      </c>
      <c r="O227" s="3" t="str">
        <f t="shared" si="7"/>
        <v>NO</v>
      </c>
    </row>
    <row r="228" spans="1:15" x14ac:dyDescent="0.25">
      <c r="A228" s="8">
        <v>227</v>
      </c>
      <c r="N228" s="3" t="str">
        <f t="shared" si="6"/>
        <v>NO</v>
      </c>
      <c r="O228" s="3" t="str">
        <f t="shared" si="7"/>
        <v>NO</v>
      </c>
    </row>
    <row r="229" spans="1:15" x14ac:dyDescent="0.25">
      <c r="A229" s="8">
        <v>228</v>
      </c>
      <c r="N229" s="3" t="str">
        <f t="shared" si="6"/>
        <v>NO</v>
      </c>
      <c r="O229" s="3" t="str">
        <f t="shared" si="7"/>
        <v>NO</v>
      </c>
    </row>
    <row r="230" spans="1:15" x14ac:dyDescent="0.25">
      <c r="A230" s="8">
        <v>229</v>
      </c>
      <c r="N230" s="3" t="str">
        <f t="shared" si="6"/>
        <v>NO</v>
      </c>
      <c r="O230" s="3" t="str">
        <f t="shared" si="7"/>
        <v>NO</v>
      </c>
    </row>
    <row r="231" spans="1:15" x14ac:dyDescent="0.25">
      <c r="A231" s="8">
        <v>230</v>
      </c>
      <c r="N231" s="3" t="str">
        <f t="shared" si="6"/>
        <v>NO</v>
      </c>
      <c r="O231" s="3" t="str">
        <f t="shared" si="7"/>
        <v>NO</v>
      </c>
    </row>
    <row r="232" spans="1:15" x14ac:dyDescent="0.25">
      <c r="A232" s="8">
        <v>231</v>
      </c>
      <c r="N232" s="3" t="str">
        <f t="shared" si="6"/>
        <v>NO</v>
      </c>
      <c r="O232" s="3" t="str">
        <f t="shared" si="7"/>
        <v>NO</v>
      </c>
    </row>
    <row r="233" spans="1:15" x14ac:dyDescent="0.25">
      <c r="A233" s="8">
        <v>232</v>
      </c>
      <c r="N233" s="3" t="str">
        <f t="shared" si="6"/>
        <v>NO</v>
      </c>
      <c r="O233" s="3" t="str">
        <f t="shared" si="7"/>
        <v>NO</v>
      </c>
    </row>
    <row r="234" spans="1:15" x14ac:dyDescent="0.25">
      <c r="A234" s="8">
        <v>233</v>
      </c>
      <c r="N234" s="3" t="str">
        <f t="shared" si="6"/>
        <v>NO</v>
      </c>
      <c r="O234" s="3" t="str">
        <f t="shared" si="7"/>
        <v>NO</v>
      </c>
    </row>
    <row r="235" spans="1:15" x14ac:dyDescent="0.25">
      <c r="A235" s="8">
        <v>234</v>
      </c>
      <c r="N235" s="3" t="str">
        <f t="shared" si="6"/>
        <v>NO</v>
      </c>
      <c r="O235" s="3" t="str">
        <f t="shared" si="7"/>
        <v>NO</v>
      </c>
    </row>
    <row r="236" spans="1:15" x14ac:dyDescent="0.25">
      <c r="A236" s="8">
        <v>235</v>
      </c>
      <c r="N236" s="3" t="str">
        <f t="shared" si="6"/>
        <v>NO</v>
      </c>
      <c r="O236" s="3" t="str">
        <f t="shared" si="7"/>
        <v>NO</v>
      </c>
    </row>
    <row r="237" spans="1:15" x14ac:dyDescent="0.25">
      <c r="A237" s="8">
        <v>236</v>
      </c>
      <c r="N237" s="3" t="str">
        <f t="shared" si="6"/>
        <v>NO</v>
      </c>
      <c r="O237" s="3" t="str">
        <f t="shared" si="7"/>
        <v>NO</v>
      </c>
    </row>
    <row r="238" spans="1:15" x14ac:dyDescent="0.25">
      <c r="A238" s="8">
        <v>237</v>
      </c>
      <c r="N238" s="3" t="str">
        <f t="shared" si="6"/>
        <v>NO</v>
      </c>
      <c r="O238" s="3" t="str">
        <f t="shared" si="7"/>
        <v>NO</v>
      </c>
    </row>
    <row r="239" spans="1:15" x14ac:dyDescent="0.25">
      <c r="A239" s="8">
        <v>238</v>
      </c>
      <c r="N239" s="3" t="str">
        <f t="shared" si="6"/>
        <v>NO</v>
      </c>
      <c r="O239" s="3" t="str">
        <f t="shared" si="7"/>
        <v>NO</v>
      </c>
    </row>
    <row r="240" spans="1:15" x14ac:dyDescent="0.25">
      <c r="A240" s="8">
        <v>239</v>
      </c>
      <c r="N240" s="3" t="str">
        <f t="shared" si="6"/>
        <v>NO</v>
      </c>
      <c r="O240" s="3" t="str">
        <f t="shared" si="7"/>
        <v>NO</v>
      </c>
    </row>
    <row r="241" spans="1:15" x14ac:dyDescent="0.25">
      <c r="A241" s="8">
        <v>240</v>
      </c>
      <c r="N241" s="3" t="str">
        <f t="shared" si="6"/>
        <v>NO</v>
      </c>
      <c r="O241" s="3" t="str">
        <f t="shared" si="7"/>
        <v>NO</v>
      </c>
    </row>
    <row r="242" spans="1:15" x14ac:dyDescent="0.25">
      <c r="A242" s="8">
        <v>241</v>
      </c>
      <c r="N242" s="3" t="str">
        <f t="shared" si="6"/>
        <v>NO</v>
      </c>
      <c r="O242" s="3" t="str">
        <f t="shared" si="7"/>
        <v>NO</v>
      </c>
    </row>
    <row r="243" spans="1:15" x14ac:dyDescent="0.25">
      <c r="A243" s="8">
        <v>242</v>
      </c>
      <c r="N243" s="3" t="str">
        <f t="shared" si="6"/>
        <v>NO</v>
      </c>
      <c r="O243" s="3" t="str">
        <f t="shared" si="7"/>
        <v>NO</v>
      </c>
    </row>
    <row r="244" spans="1:15" x14ac:dyDescent="0.25">
      <c r="A244" s="8">
        <v>243</v>
      </c>
      <c r="N244" s="3" t="str">
        <f t="shared" si="6"/>
        <v>NO</v>
      </c>
      <c r="O244" s="3" t="str">
        <f t="shared" si="7"/>
        <v>NO</v>
      </c>
    </row>
    <row r="245" spans="1:15" x14ac:dyDescent="0.25">
      <c r="A245" s="8">
        <v>244</v>
      </c>
      <c r="N245" s="3" t="str">
        <f t="shared" si="6"/>
        <v>NO</v>
      </c>
      <c r="O245" s="3" t="str">
        <f t="shared" si="7"/>
        <v>NO</v>
      </c>
    </row>
    <row r="246" spans="1:15" x14ac:dyDescent="0.25">
      <c r="A246" s="8">
        <v>245</v>
      </c>
      <c r="N246" s="3" t="str">
        <f t="shared" si="6"/>
        <v>NO</v>
      </c>
      <c r="O246" s="3" t="str">
        <f t="shared" si="7"/>
        <v>NO</v>
      </c>
    </row>
    <row r="247" spans="1:15" x14ac:dyDescent="0.25">
      <c r="A247" s="8">
        <v>246</v>
      </c>
      <c r="N247" s="3" t="str">
        <f t="shared" si="6"/>
        <v>NO</v>
      </c>
      <c r="O247" s="3" t="str">
        <f t="shared" si="7"/>
        <v>NO</v>
      </c>
    </row>
    <row r="248" spans="1:15" x14ac:dyDescent="0.25">
      <c r="A248" s="8">
        <v>247</v>
      </c>
      <c r="N248" s="3" t="str">
        <f t="shared" si="6"/>
        <v>NO</v>
      </c>
      <c r="O248" s="3" t="str">
        <f t="shared" si="7"/>
        <v>NO</v>
      </c>
    </row>
    <row r="249" spans="1:15" x14ac:dyDescent="0.25">
      <c r="A249" s="8">
        <v>248</v>
      </c>
      <c r="N249" s="3" t="str">
        <f t="shared" si="6"/>
        <v>NO</v>
      </c>
      <c r="O249" s="3" t="str">
        <f t="shared" si="7"/>
        <v>NO</v>
      </c>
    </row>
    <row r="250" spans="1:15" x14ac:dyDescent="0.25">
      <c r="A250" s="8">
        <v>249</v>
      </c>
      <c r="N250" s="3" t="str">
        <f t="shared" si="6"/>
        <v>NO</v>
      </c>
      <c r="O250" s="3" t="str">
        <f t="shared" si="7"/>
        <v>NO</v>
      </c>
    </row>
    <row r="251" spans="1:15" x14ac:dyDescent="0.25">
      <c r="A251" s="8">
        <v>250</v>
      </c>
      <c r="N251" s="3" t="str">
        <f t="shared" si="6"/>
        <v>NO</v>
      </c>
      <c r="O251" s="3" t="str">
        <f t="shared" si="7"/>
        <v>NO</v>
      </c>
    </row>
    <row r="252" spans="1:15" x14ac:dyDescent="0.25">
      <c r="A252" s="8">
        <v>251</v>
      </c>
      <c r="N252" s="3" t="str">
        <f t="shared" si="6"/>
        <v>NO</v>
      </c>
      <c r="O252" s="3" t="str">
        <f t="shared" si="7"/>
        <v>NO</v>
      </c>
    </row>
    <row r="253" spans="1:15" x14ac:dyDescent="0.25">
      <c r="A253" s="8">
        <v>252</v>
      </c>
      <c r="N253" s="3" t="str">
        <f t="shared" si="6"/>
        <v>NO</v>
      </c>
      <c r="O253" s="3" t="str">
        <f t="shared" si="7"/>
        <v>NO</v>
      </c>
    </row>
    <row r="254" spans="1:15" x14ac:dyDescent="0.25">
      <c r="A254" s="8">
        <v>253</v>
      </c>
      <c r="N254" s="3" t="str">
        <f t="shared" si="6"/>
        <v>NO</v>
      </c>
      <c r="O254" s="3" t="str">
        <f t="shared" si="7"/>
        <v>NO</v>
      </c>
    </row>
    <row r="255" spans="1:15" x14ac:dyDescent="0.25">
      <c r="A255" s="8">
        <v>254</v>
      </c>
      <c r="N255" s="3" t="str">
        <f t="shared" si="6"/>
        <v>NO</v>
      </c>
      <c r="O255" s="3" t="str">
        <f t="shared" si="7"/>
        <v>NO</v>
      </c>
    </row>
    <row r="256" spans="1:15" x14ac:dyDescent="0.25">
      <c r="A256" s="8">
        <v>255</v>
      </c>
      <c r="N256" s="3" t="str">
        <f t="shared" si="6"/>
        <v>NO</v>
      </c>
      <c r="O256" s="3" t="str">
        <f t="shared" si="7"/>
        <v>NO</v>
      </c>
    </row>
    <row r="257" spans="1:15" x14ac:dyDescent="0.25">
      <c r="A257" s="8">
        <v>256</v>
      </c>
      <c r="N257" s="3" t="str">
        <f t="shared" si="6"/>
        <v>NO</v>
      </c>
      <c r="O257" s="3" t="str">
        <f t="shared" si="7"/>
        <v>NO</v>
      </c>
    </row>
    <row r="258" spans="1:15" x14ac:dyDescent="0.25">
      <c r="A258" s="8">
        <v>257</v>
      </c>
      <c r="N258" s="3" t="str">
        <f t="shared" si="6"/>
        <v>NO</v>
      </c>
      <c r="O258" s="3" t="str">
        <f t="shared" si="7"/>
        <v>NO</v>
      </c>
    </row>
    <row r="259" spans="1:15" x14ac:dyDescent="0.25">
      <c r="A259" s="8">
        <v>258</v>
      </c>
      <c r="N259" s="3" t="str">
        <f t="shared" ref="N259:N301" si="8">IF(OR(G259= "Unassisted - CBD", G259= "Unassisted - PD"), "YES", "NO")</f>
        <v>NO</v>
      </c>
      <c r="O259" s="3" t="str">
        <f t="shared" ref="O259:O301" si="9">IF(AND(H259="Yes/Intact", I259="Unassisted"), "YES", "NO")</f>
        <v>NO</v>
      </c>
    </row>
    <row r="260" spans="1:15" x14ac:dyDescent="0.25">
      <c r="A260" s="8">
        <v>259</v>
      </c>
      <c r="N260" s="3" t="str">
        <f t="shared" si="8"/>
        <v>NO</v>
      </c>
      <c r="O260" s="3" t="str">
        <f t="shared" si="9"/>
        <v>NO</v>
      </c>
    </row>
    <row r="261" spans="1:15" x14ac:dyDescent="0.25">
      <c r="A261" s="8">
        <v>260</v>
      </c>
      <c r="N261" s="3" t="str">
        <f t="shared" si="8"/>
        <v>NO</v>
      </c>
      <c r="O261" s="3" t="str">
        <f t="shared" si="9"/>
        <v>NO</v>
      </c>
    </row>
    <row r="262" spans="1:15" x14ac:dyDescent="0.25">
      <c r="A262" s="8">
        <v>261</v>
      </c>
      <c r="N262" s="3" t="str">
        <f t="shared" si="8"/>
        <v>NO</v>
      </c>
      <c r="O262" s="3" t="str">
        <f t="shared" si="9"/>
        <v>NO</v>
      </c>
    </row>
    <row r="263" spans="1:15" x14ac:dyDescent="0.25">
      <c r="A263" s="8">
        <v>262</v>
      </c>
      <c r="N263" s="3" t="str">
        <f t="shared" si="8"/>
        <v>NO</v>
      </c>
      <c r="O263" s="3" t="str">
        <f t="shared" si="9"/>
        <v>NO</v>
      </c>
    </row>
    <row r="264" spans="1:15" x14ac:dyDescent="0.25">
      <c r="A264" s="8">
        <v>263</v>
      </c>
      <c r="N264" s="3" t="str">
        <f t="shared" si="8"/>
        <v>NO</v>
      </c>
      <c r="O264" s="3" t="str">
        <f t="shared" si="9"/>
        <v>NO</v>
      </c>
    </row>
    <row r="265" spans="1:15" x14ac:dyDescent="0.25">
      <c r="A265" s="8">
        <v>264</v>
      </c>
      <c r="N265" s="3" t="str">
        <f t="shared" si="8"/>
        <v>NO</v>
      </c>
      <c r="O265" s="3" t="str">
        <f t="shared" si="9"/>
        <v>NO</v>
      </c>
    </row>
    <row r="266" spans="1:15" x14ac:dyDescent="0.25">
      <c r="A266" s="8">
        <v>265</v>
      </c>
      <c r="N266" s="3" t="str">
        <f t="shared" si="8"/>
        <v>NO</v>
      </c>
      <c r="O266" s="3" t="str">
        <f t="shared" si="9"/>
        <v>NO</v>
      </c>
    </row>
    <row r="267" spans="1:15" x14ac:dyDescent="0.25">
      <c r="A267" s="8">
        <v>266</v>
      </c>
      <c r="N267" s="3" t="str">
        <f t="shared" si="8"/>
        <v>NO</v>
      </c>
      <c r="O267" s="3" t="str">
        <f t="shared" si="9"/>
        <v>NO</v>
      </c>
    </row>
    <row r="268" spans="1:15" x14ac:dyDescent="0.25">
      <c r="A268" s="8">
        <v>267</v>
      </c>
      <c r="N268" s="3" t="str">
        <f t="shared" si="8"/>
        <v>NO</v>
      </c>
      <c r="O268" s="3" t="str">
        <f t="shared" si="9"/>
        <v>NO</v>
      </c>
    </row>
    <row r="269" spans="1:15" x14ac:dyDescent="0.25">
      <c r="A269" s="8">
        <v>268</v>
      </c>
      <c r="N269" s="3" t="str">
        <f t="shared" si="8"/>
        <v>NO</v>
      </c>
      <c r="O269" s="3" t="str">
        <f t="shared" si="9"/>
        <v>NO</v>
      </c>
    </row>
    <row r="270" spans="1:15" x14ac:dyDescent="0.25">
      <c r="A270" s="8">
        <v>269</v>
      </c>
      <c r="N270" s="3" t="str">
        <f t="shared" si="8"/>
        <v>NO</v>
      </c>
      <c r="O270" s="3" t="str">
        <f t="shared" si="9"/>
        <v>NO</v>
      </c>
    </row>
    <row r="271" spans="1:15" x14ac:dyDescent="0.25">
      <c r="A271" s="8">
        <v>270</v>
      </c>
      <c r="N271" s="3" t="str">
        <f t="shared" si="8"/>
        <v>NO</v>
      </c>
      <c r="O271" s="3" t="str">
        <f t="shared" si="9"/>
        <v>NO</v>
      </c>
    </row>
    <row r="272" spans="1:15" x14ac:dyDescent="0.25">
      <c r="A272" s="8">
        <v>271</v>
      </c>
      <c r="N272" s="3" t="str">
        <f t="shared" si="8"/>
        <v>NO</v>
      </c>
      <c r="O272" s="3" t="str">
        <f t="shared" si="9"/>
        <v>NO</v>
      </c>
    </row>
    <row r="273" spans="1:15" x14ac:dyDescent="0.25">
      <c r="A273" s="8">
        <v>272</v>
      </c>
      <c r="N273" s="3" t="str">
        <f t="shared" si="8"/>
        <v>NO</v>
      </c>
      <c r="O273" s="3" t="str">
        <f t="shared" si="9"/>
        <v>NO</v>
      </c>
    </row>
    <row r="274" spans="1:15" x14ac:dyDescent="0.25">
      <c r="A274" s="8">
        <v>273</v>
      </c>
      <c r="N274" s="3" t="str">
        <f t="shared" si="8"/>
        <v>NO</v>
      </c>
      <c r="O274" s="3" t="str">
        <f t="shared" si="9"/>
        <v>NO</v>
      </c>
    </row>
    <row r="275" spans="1:15" x14ac:dyDescent="0.25">
      <c r="A275" s="8">
        <v>274</v>
      </c>
      <c r="N275" s="3" t="str">
        <f t="shared" si="8"/>
        <v>NO</v>
      </c>
      <c r="O275" s="3" t="str">
        <f t="shared" si="9"/>
        <v>NO</v>
      </c>
    </row>
    <row r="276" spans="1:15" x14ac:dyDescent="0.25">
      <c r="A276" s="8">
        <v>275</v>
      </c>
      <c r="N276" s="3" t="str">
        <f t="shared" si="8"/>
        <v>NO</v>
      </c>
      <c r="O276" s="3" t="str">
        <f t="shared" si="9"/>
        <v>NO</v>
      </c>
    </row>
    <row r="277" spans="1:15" x14ac:dyDescent="0.25">
      <c r="A277" s="8">
        <v>276</v>
      </c>
      <c r="N277" s="3" t="str">
        <f t="shared" si="8"/>
        <v>NO</v>
      </c>
      <c r="O277" s="3" t="str">
        <f t="shared" si="9"/>
        <v>NO</v>
      </c>
    </row>
    <row r="278" spans="1:15" x14ac:dyDescent="0.25">
      <c r="A278" s="8">
        <v>277</v>
      </c>
      <c r="N278" s="3" t="str">
        <f t="shared" si="8"/>
        <v>NO</v>
      </c>
      <c r="O278" s="3" t="str">
        <f t="shared" si="9"/>
        <v>NO</v>
      </c>
    </row>
    <row r="279" spans="1:15" x14ac:dyDescent="0.25">
      <c r="A279" s="8">
        <v>278</v>
      </c>
      <c r="N279" s="3" t="str">
        <f t="shared" si="8"/>
        <v>NO</v>
      </c>
      <c r="O279" s="3" t="str">
        <f t="shared" si="9"/>
        <v>NO</v>
      </c>
    </row>
    <row r="280" spans="1:15" x14ac:dyDescent="0.25">
      <c r="A280" s="8">
        <v>279</v>
      </c>
      <c r="N280" s="3" t="str">
        <f t="shared" si="8"/>
        <v>NO</v>
      </c>
      <c r="O280" s="3" t="str">
        <f t="shared" si="9"/>
        <v>NO</v>
      </c>
    </row>
    <row r="281" spans="1:15" x14ac:dyDescent="0.25">
      <c r="A281" s="8">
        <v>280</v>
      </c>
      <c r="N281" s="3" t="str">
        <f t="shared" si="8"/>
        <v>NO</v>
      </c>
      <c r="O281" s="3" t="str">
        <f t="shared" si="9"/>
        <v>NO</v>
      </c>
    </row>
    <row r="282" spans="1:15" x14ac:dyDescent="0.25">
      <c r="A282" s="8">
        <v>281</v>
      </c>
      <c r="N282" s="3" t="str">
        <f t="shared" si="8"/>
        <v>NO</v>
      </c>
      <c r="O282" s="3" t="str">
        <f t="shared" si="9"/>
        <v>NO</v>
      </c>
    </row>
    <row r="283" spans="1:15" x14ac:dyDescent="0.25">
      <c r="A283" s="8">
        <v>282</v>
      </c>
      <c r="N283" s="3" t="str">
        <f t="shared" si="8"/>
        <v>NO</v>
      </c>
      <c r="O283" s="3" t="str">
        <f t="shared" si="9"/>
        <v>NO</v>
      </c>
    </row>
    <row r="284" spans="1:15" x14ac:dyDescent="0.25">
      <c r="A284" s="8">
        <v>283</v>
      </c>
      <c r="N284" s="3" t="str">
        <f t="shared" si="8"/>
        <v>NO</v>
      </c>
      <c r="O284" s="3" t="str">
        <f t="shared" si="9"/>
        <v>NO</v>
      </c>
    </row>
    <row r="285" spans="1:15" x14ac:dyDescent="0.25">
      <c r="A285" s="8">
        <v>284</v>
      </c>
      <c r="N285" s="3" t="str">
        <f t="shared" si="8"/>
        <v>NO</v>
      </c>
      <c r="O285" s="3" t="str">
        <f t="shared" si="9"/>
        <v>NO</v>
      </c>
    </row>
    <row r="286" spans="1:15" x14ac:dyDescent="0.25">
      <c r="A286" s="8">
        <v>285</v>
      </c>
      <c r="N286" s="3" t="str">
        <f t="shared" si="8"/>
        <v>NO</v>
      </c>
      <c r="O286" s="3" t="str">
        <f t="shared" si="9"/>
        <v>NO</v>
      </c>
    </row>
    <row r="287" spans="1:15" x14ac:dyDescent="0.25">
      <c r="A287" s="8">
        <v>286</v>
      </c>
      <c r="N287" s="3" t="str">
        <f t="shared" si="8"/>
        <v>NO</v>
      </c>
      <c r="O287" s="3" t="str">
        <f t="shared" si="9"/>
        <v>NO</v>
      </c>
    </row>
    <row r="288" spans="1:15" x14ac:dyDescent="0.25">
      <c r="A288" s="8">
        <v>287</v>
      </c>
      <c r="N288" s="3" t="str">
        <f t="shared" si="8"/>
        <v>NO</v>
      </c>
      <c r="O288" s="3" t="str">
        <f t="shared" si="9"/>
        <v>NO</v>
      </c>
    </row>
    <row r="289" spans="1:15" x14ac:dyDescent="0.25">
      <c r="A289" s="8">
        <v>288</v>
      </c>
      <c r="N289" s="3" t="str">
        <f t="shared" si="8"/>
        <v>NO</v>
      </c>
      <c r="O289" s="3" t="str">
        <f t="shared" si="9"/>
        <v>NO</v>
      </c>
    </row>
    <row r="290" spans="1:15" x14ac:dyDescent="0.25">
      <c r="A290" s="8">
        <v>289</v>
      </c>
      <c r="N290" s="3" t="str">
        <f t="shared" si="8"/>
        <v>NO</v>
      </c>
      <c r="O290" s="3" t="str">
        <f t="shared" si="9"/>
        <v>NO</v>
      </c>
    </row>
    <row r="291" spans="1:15" x14ac:dyDescent="0.25">
      <c r="A291" s="8">
        <v>290</v>
      </c>
      <c r="N291" s="3" t="str">
        <f t="shared" si="8"/>
        <v>NO</v>
      </c>
      <c r="O291" s="3" t="str">
        <f t="shared" si="9"/>
        <v>NO</v>
      </c>
    </row>
    <row r="292" spans="1:15" x14ac:dyDescent="0.25">
      <c r="A292" s="8">
        <v>291</v>
      </c>
      <c r="N292" s="3" t="str">
        <f t="shared" si="8"/>
        <v>NO</v>
      </c>
      <c r="O292" s="3" t="str">
        <f t="shared" si="9"/>
        <v>NO</v>
      </c>
    </row>
    <row r="293" spans="1:15" x14ac:dyDescent="0.25">
      <c r="A293" s="8">
        <v>292</v>
      </c>
      <c r="N293" s="3" t="str">
        <f t="shared" si="8"/>
        <v>NO</v>
      </c>
      <c r="O293" s="3" t="str">
        <f t="shared" si="9"/>
        <v>NO</v>
      </c>
    </row>
    <row r="294" spans="1:15" x14ac:dyDescent="0.25">
      <c r="A294" s="8">
        <v>293</v>
      </c>
      <c r="N294" s="3" t="str">
        <f t="shared" si="8"/>
        <v>NO</v>
      </c>
      <c r="O294" s="3" t="str">
        <f t="shared" si="9"/>
        <v>NO</v>
      </c>
    </row>
    <row r="295" spans="1:15" x14ac:dyDescent="0.25">
      <c r="A295" s="8">
        <v>294</v>
      </c>
      <c r="N295" s="3" t="str">
        <f t="shared" si="8"/>
        <v>NO</v>
      </c>
      <c r="O295" s="3" t="str">
        <f t="shared" si="9"/>
        <v>NO</v>
      </c>
    </row>
    <row r="296" spans="1:15" x14ac:dyDescent="0.25">
      <c r="A296" s="8">
        <v>295</v>
      </c>
      <c r="N296" s="3" t="str">
        <f t="shared" si="8"/>
        <v>NO</v>
      </c>
      <c r="O296" s="3" t="str">
        <f t="shared" si="9"/>
        <v>NO</v>
      </c>
    </row>
    <row r="297" spans="1:15" x14ac:dyDescent="0.25">
      <c r="A297" s="8">
        <v>296</v>
      </c>
      <c r="N297" s="3" t="str">
        <f t="shared" si="8"/>
        <v>NO</v>
      </c>
      <c r="O297" s="3" t="str">
        <f t="shared" si="9"/>
        <v>NO</v>
      </c>
    </row>
    <row r="298" spans="1:15" x14ac:dyDescent="0.25">
      <c r="A298" s="8">
        <v>297</v>
      </c>
      <c r="N298" s="3" t="str">
        <f t="shared" si="8"/>
        <v>NO</v>
      </c>
      <c r="O298" s="3" t="str">
        <f t="shared" si="9"/>
        <v>NO</v>
      </c>
    </row>
    <row r="299" spans="1:15" x14ac:dyDescent="0.25">
      <c r="A299" s="8">
        <v>298</v>
      </c>
      <c r="N299" s="3" t="str">
        <f t="shared" si="8"/>
        <v>NO</v>
      </c>
      <c r="O299" s="3" t="str">
        <f t="shared" si="9"/>
        <v>NO</v>
      </c>
    </row>
    <row r="300" spans="1:15" x14ac:dyDescent="0.25">
      <c r="A300" s="8">
        <v>299</v>
      </c>
      <c r="N300" s="3" t="str">
        <f t="shared" si="8"/>
        <v>NO</v>
      </c>
      <c r="O300" s="3" t="str">
        <f t="shared" si="9"/>
        <v>NO</v>
      </c>
    </row>
    <row r="301" spans="1:15" x14ac:dyDescent="0.25">
      <c r="A301" s="8">
        <v>300</v>
      </c>
      <c r="N301" s="3" t="str">
        <f t="shared" si="8"/>
        <v>NO</v>
      </c>
      <c r="O301" s="3" t="str">
        <f t="shared" si="9"/>
        <v>NO</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'For dropdowns'!$A$2:$A$4</xm:f>
          </x14:formula1>
          <xm:sqref>D2:D1048576</xm:sqref>
        </x14:dataValidation>
        <x14:dataValidation type="list" allowBlank="1" showInputMessage="1" showErrorMessage="1" xr:uid="{00000000-0002-0000-0000-000001000000}">
          <x14:formula1>
            <xm:f>'For dropdowns'!$H$2:$H$14</xm:f>
          </x14:formula1>
          <xm:sqref>M2:M1048576</xm:sqref>
        </x14:dataValidation>
        <x14:dataValidation type="list" allowBlank="1" showInputMessage="1" showErrorMessage="1" xr:uid="{00000000-0002-0000-0000-000002000000}">
          <x14:formula1>
            <xm:f>'For dropdowns'!$I$2:$I$41</xm:f>
          </x14:formula1>
          <xm:sqref>F2:F1048576</xm:sqref>
        </x14:dataValidation>
        <x14:dataValidation type="list" allowBlank="1" showInputMessage="1" showErrorMessage="1" xr:uid="{435322B6-68E4-4594-B876-01E7D1647E23}">
          <x14:formula1>
            <xm:f>'For dropdowns'!$C$2:$C$4</xm:f>
          </x14:formula1>
          <xm:sqref>H2:H1048576</xm:sqref>
        </x14:dataValidation>
        <x14:dataValidation type="list" allowBlank="1" showInputMessage="1" showErrorMessage="1" xr:uid="{589A20BE-2A4C-4368-87F5-DEA4C0C1291E}">
          <x14:formula1>
            <xm:f>'For dropdowns'!$D$2:$D$5</xm:f>
          </x14:formula1>
          <xm:sqref>I2:I1048576</xm:sqref>
        </x14:dataValidation>
        <x14:dataValidation type="list" allowBlank="1" showInputMessage="1" showErrorMessage="1" xr:uid="{CB891D71-3657-40E9-87B1-F6A167A9514E}">
          <x14:formula1>
            <xm:f>'For dropdowns'!$E$2:$E$6</xm:f>
          </x14:formula1>
          <xm:sqref>J2:J1048576</xm:sqref>
        </x14:dataValidation>
        <x14:dataValidation type="list" allowBlank="1" showInputMessage="1" showErrorMessage="1" xr:uid="{00000000-0002-0000-0000-000003000000}">
          <x14:formula1>
            <xm:f>'For dropdowns'!$B$2:$B$8</xm:f>
          </x14:formula1>
          <xm:sqref>G2:G1048576</xm:sqref>
        </x14:dataValidation>
        <x14:dataValidation type="list" allowBlank="1" showInputMessage="1" showErrorMessage="1" xr:uid="{4EAAB761-6D16-4648-A4E7-926CC868C437}">
          <x14:formula1>
            <xm:f>'For dropdowns'!$G$2:$G$7</xm:f>
          </x14:formula1>
          <xm:sqref>L2:L1048576</xm:sqref>
        </x14:dataValidation>
        <x14:dataValidation type="list" allowBlank="1" showInputMessage="1" showErrorMessage="1" xr:uid="{F627EF03-BFCF-4B3C-B159-007F92AF02EA}">
          <x14:formula1>
            <xm:f>'For dropdowns'!$F$2:$F$6</xm:f>
          </x14:formula1>
          <xm:sqref>K2:K1048576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5"/>
  <sheetViews>
    <sheetView workbookViewId="0">
      <selection activeCell="F2" sqref="F2"/>
    </sheetView>
  </sheetViews>
  <sheetFormatPr defaultRowHeight="15" x14ac:dyDescent="0.25"/>
  <cols>
    <col min="1" max="1" width="41.7109375" customWidth="1"/>
    <col min="13" max="13" width="30.28515625" customWidth="1"/>
  </cols>
  <sheetData>
    <row r="1" spans="1:6" x14ac:dyDescent="0.25">
      <c r="A1" s="3" t="s">
        <v>16</v>
      </c>
      <c r="B1" s="3"/>
      <c r="C1" s="3"/>
      <c r="D1" s="3"/>
    </row>
    <row r="2" spans="1:6" x14ac:dyDescent="0.25">
      <c r="A2" t="s">
        <v>47</v>
      </c>
      <c r="B2" s="12">
        <f>COUNT('Manual data'!C:C)</f>
        <v>0</v>
      </c>
      <c r="F2" t="s">
        <v>26</v>
      </c>
    </row>
    <row r="3" spans="1:6" x14ac:dyDescent="0.25">
      <c r="A3" t="s">
        <v>48</v>
      </c>
      <c r="B3" s="10">
        <f>COUNTIF('Manual data'!H:H, "Yes*")</f>
        <v>0</v>
      </c>
      <c r="D3" t="s">
        <v>25</v>
      </c>
    </row>
    <row r="5" spans="1:6" x14ac:dyDescent="0.25">
      <c r="A5" t="s">
        <v>42</v>
      </c>
      <c r="B5" s="10">
        <f>COUNTIF('Manual data'!I:I, "Unassist*")</f>
        <v>0</v>
      </c>
      <c r="D5" t="s">
        <v>45</v>
      </c>
    </row>
    <row r="6" spans="1:6" x14ac:dyDescent="0.25">
      <c r="A6" t="s">
        <v>43</v>
      </c>
      <c r="B6" s="12">
        <f>COUNTIF('Manual data'!J:J, "Unassist*")</f>
        <v>0</v>
      </c>
    </row>
    <row r="7" spans="1:6" x14ac:dyDescent="0.25">
      <c r="A7" t="s">
        <v>44</v>
      </c>
      <c r="B7" s="10">
        <f>COUNTIF('Manual data'!K:K, "Unassist*")</f>
        <v>0</v>
      </c>
      <c r="D7" t="s">
        <v>46</v>
      </c>
    </row>
    <row r="8" spans="1:6" x14ac:dyDescent="0.25">
      <c r="B8" s="12"/>
    </row>
    <row r="9" spans="1:6" x14ac:dyDescent="0.25">
      <c r="A9" s="3" t="s">
        <v>69</v>
      </c>
      <c r="B9" s="3"/>
      <c r="C9" s="3"/>
      <c r="D9" s="3"/>
    </row>
    <row r="10" spans="1:6" x14ac:dyDescent="0.25">
      <c r="A10" t="s">
        <v>53</v>
      </c>
      <c r="B10">
        <f>COUNTIF('Manual data'!L:L, "CBD metal")</f>
        <v>0</v>
      </c>
    </row>
    <row r="11" spans="1:6" x14ac:dyDescent="0.25">
      <c r="A11" t="s">
        <v>70</v>
      </c>
      <c r="B11">
        <f>COUNTIF('Manual data'!L:L, "CBD plastic*")</f>
        <v>0</v>
      </c>
    </row>
    <row r="12" spans="1:6" x14ac:dyDescent="0.25">
      <c r="A12" t="s">
        <v>55</v>
      </c>
      <c r="B12">
        <f>COUNTIF('Manual data'!L:L, "PD plastic")</f>
        <v>0</v>
      </c>
    </row>
    <row r="13" spans="1:6" x14ac:dyDescent="0.25">
      <c r="A13" t="s">
        <v>71</v>
      </c>
      <c r="B13">
        <f>COUNTIF('Manual data'!L:L, "Dual*")</f>
        <v>0</v>
      </c>
    </row>
    <row r="15" spans="1:6" x14ac:dyDescent="0.25">
      <c r="A15" t="s">
        <v>4</v>
      </c>
      <c r="B15">
        <f>COUNTIF('Manual data'!D:D, "male")</f>
        <v>0</v>
      </c>
    </row>
    <row r="16" spans="1:6" x14ac:dyDescent="0.25">
      <c r="A16" t="s">
        <v>3</v>
      </c>
      <c r="B16">
        <f>COUNTIF('Manual data'!D:D, "female")</f>
        <v>0</v>
      </c>
    </row>
    <row r="17" spans="1:6" x14ac:dyDescent="0.25">
      <c r="A17" t="s">
        <v>5</v>
      </c>
      <c r="B17" t="e">
        <f>AVERAGE('Manual data'!C:C)</f>
        <v>#DIV/0!</v>
      </c>
    </row>
    <row r="19" spans="1:6" x14ac:dyDescent="0.25">
      <c r="A19" s="3" t="s">
        <v>23</v>
      </c>
      <c r="B19" s="3" t="s">
        <v>41</v>
      </c>
      <c r="C19" s="3"/>
      <c r="D19" s="3"/>
      <c r="F19" t="s">
        <v>24</v>
      </c>
    </row>
    <row r="20" spans="1:6" x14ac:dyDescent="0.25">
      <c r="A20" t="s">
        <v>96</v>
      </c>
      <c r="B20">
        <f>COUNTIF('Manual data'!G2:G51, "Unassisted*")</f>
        <v>0</v>
      </c>
      <c r="C20">
        <f>B20/50</f>
        <v>0</v>
      </c>
    </row>
    <row r="21" spans="1:6" x14ac:dyDescent="0.25">
      <c r="A21" s="9" t="s">
        <v>73</v>
      </c>
      <c r="B21">
        <f>COUNTIF('Manual data'!G12:G61, "Unassisted*")</f>
        <v>0</v>
      </c>
      <c r="C21">
        <f t="shared" ref="C21:C45" si="0">B21/50</f>
        <v>0</v>
      </c>
    </row>
    <row r="22" spans="1:6" x14ac:dyDescent="0.25">
      <c r="A22" t="s">
        <v>72</v>
      </c>
      <c r="B22">
        <f>COUNTIF('Manual data'!G22:G71, "Unassisted*")</f>
        <v>0</v>
      </c>
      <c r="C22">
        <f t="shared" si="0"/>
        <v>0</v>
      </c>
    </row>
    <row r="23" spans="1:6" x14ac:dyDescent="0.25">
      <c r="A23" t="s">
        <v>74</v>
      </c>
      <c r="B23">
        <f>COUNTIF('Manual data'!G32:G81, "Unassisted*")</f>
        <v>0</v>
      </c>
      <c r="C23">
        <f t="shared" si="0"/>
        <v>0</v>
      </c>
    </row>
    <row r="24" spans="1:6" ht="14.25" customHeight="1" x14ac:dyDescent="0.25">
      <c r="A24" t="s">
        <v>75</v>
      </c>
      <c r="B24">
        <f>COUNTIF('Manual data'!G42:G91, "Unassisted*")</f>
        <v>0</v>
      </c>
      <c r="C24">
        <f t="shared" si="0"/>
        <v>0</v>
      </c>
    </row>
    <row r="25" spans="1:6" x14ac:dyDescent="0.25">
      <c r="A25" t="s">
        <v>100</v>
      </c>
      <c r="B25">
        <f>COUNTIF('Manual data'!G52:G101, "Unassisted*")</f>
        <v>0</v>
      </c>
      <c r="C25">
        <f t="shared" si="0"/>
        <v>0</v>
      </c>
    </row>
    <row r="26" spans="1:6" x14ac:dyDescent="0.25">
      <c r="A26" t="s">
        <v>76</v>
      </c>
      <c r="B26">
        <f>COUNTIF('Manual data'!G62:G111, "Unassisted*")</f>
        <v>0</v>
      </c>
      <c r="C26">
        <f t="shared" si="0"/>
        <v>0</v>
      </c>
    </row>
    <row r="27" spans="1:6" x14ac:dyDescent="0.25">
      <c r="A27" t="s">
        <v>77</v>
      </c>
      <c r="B27">
        <f>COUNTIF('Manual data'!G72:G121, "Unassisted*")</f>
        <v>0</v>
      </c>
      <c r="C27">
        <f t="shared" si="0"/>
        <v>0</v>
      </c>
    </row>
    <row r="28" spans="1:6" x14ac:dyDescent="0.25">
      <c r="A28" t="s">
        <v>78</v>
      </c>
      <c r="B28">
        <f>COUNTIF('Manual data'!G82:G131, "Unassisted*")</f>
        <v>0</v>
      </c>
      <c r="C28">
        <f t="shared" si="0"/>
        <v>0</v>
      </c>
    </row>
    <row r="29" spans="1:6" x14ac:dyDescent="0.25">
      <c r="A29" t="s">
        <v>79</v>
      </c>
      <c r="B29">
        <f>COUNTIF('Manual data'!G92:G141, "Unassisted*")</f>
        <v>0</v>
      </c>
      <c r="C29">
        <f t="shared" si="0"/>
        <v>0</v>
      </c>
    </row>
    <row r="30" spans="1:6" x14ac:dyDescent="0.25">
      <c r="A30" t="s">
        <v>80</v>
      </c>
      <c r="B30">
        <f>COUNTIF('Manual data'!G102:G151, "Unassisted*")</f>
        <v>0</v>
      </c>
      <c r="C30">
        <f t="shared" si="0"/>
        <v>0</v>
      </c>
    </row>
    <row r="31" spans="1:6" x14ac:dyDescent="0.25">
      <c r="A31" t="s">
        <v>81</v>
      </c>
      <c r="B31">
        <f>COUNTIF('Manual data'!G112:G161, "Unassisted*")</f>
        <v>0</v>
      </c>
      <c r="C31">
        <f t="shared" si="0"/>
        <v>0</v>
      </c>
    </row>
    <row r="32" spans="1:6" x14ac:dyDescent="0.25">
      <c r="A32" t="s">
        <v>82</v>
      </c>
      <c r="B32">
        <f>COUNTIF('Manual data'!G122:G171, "Unassisted*")</f>
        <v>0</v>
      </c>
      <c r="C32">
        <f t="shared" si="0"/>
        <v>0</v>
      </c>
    </row>
    <row r="33" spans="1:4" x14ac:dyDescent="0.25">
      <c r="A33" t="s">
        <v>83</v>
      </c>
      <c r="B33">
        <f>COUNTIF('Manual data'!G132:G181, "Unassisted*")</f>
        <v>0</v>
      </c>
      <c r="C33">
        <f t="shared" si="0"/>
        <v>0</v>
      </c>
    </row>
    <row r="34" spans="1:4" x14ac:dyDescent="0.25">
      <c r="A34" t="s">
        <v>84</v>
      </c>
      <c r="B34">
        <f>COUNTIF('Manual data'!G142:G191, "Unassisted*")</f>
        <v>0</v>
      </c>
      <c r="C34">
        <f t="shared" si="0"/>
        <v>0</v>
      </c>
    </row>
    <row r="35" spans="1:4" x14ac:dyDescent="0.25">
      <c r="A35" s="13" t="s">
        <v>85</v>
      </c>
      <c r="B35" s="13">
        <f>COUNTIF('Manual data'!G152:G201, "Unassisted*")</f>
        <v>0</v>
      </c>
      <c r="C35" s="13">
        <f t="shared" si="0"/>
        <v>0</v>
      </c>
      <c r="D35" s="13" t="s">
        <v>99</v>
      </c>
    </row>
    <row r="36" spans="1:4" x14ac:dyDescent="0.25">
      <c r="A36" t="s">
        <v>86</v>
      </c>
      <c r="B36">
        <f>COUNTIF('Manual data'!G162:G211, "Unassisted*")</f>
        <v>0</v>
      </c>
      <c r="C36">
        <f t="shared" si="0"/>
        <v>0</v>
      </c>
    </row>
    <row r="37" spans="1:4" x14ac:dyDescent="0.25">
      <c r="A37" t="s">
        <v>87</v>
      </c>
      <c r="B37">
        <f>COUNTIF('Manual data'!G172:G221, "Unassisted*")</f>
        <v>0</v>
      </c>
      <c r="C37">
        <f t="shared" si="0"/>
        <v>0</v>
      </c>
    </row>
    <row r="38" spans="1:4" x14ac:dyDescent="0.25">
      <c r="A38" t="s">
        <v>88</v>
      </c>
      <c r="B38">
        <f>COUNTIF('Manual data'!G182:G231, "Unassisted*")</f>
        <v>0</v>
      </c>
      <c r="C38">
        <f t="shared" si="0"/>
        <v>0</v>
      </c>
    </row>
    <row r="39" spans="1:4" x14ac:dyDescent="0.25">
      <c r="A39" t="s">
        <v>89</v>
      </c>
      <c r="B39">
        <f>COUNTIF('Manual data'!G192:G241, "Unassisted*")</f>
        <v>0</v>
      </c>
      <c r="C39">
        <f t="shared" si="0"/>
        <v>0</v>
      </c>
    </row>
    <row r="40" spans="1:4" x14ac:dyDescent="0.25">
      <c r="A40" t="s">
        <v>90</v>
      </c>
      <c r="B40">
        <f>COUNTIF('Manual data'!G202:G251, "Unassisted*")</f>
        <v>0</v>
      </c>
      <c r="C40">
        <f t="shared" si="0"/>
        <v>0</v>
      </c>
    </row>
    <row r="41" spans="1:4" x14ac:dyDescent="0.25">
      <c r="A41" t="s">
        <v>91</v>
      </c>
      <c r="B41">
        <f>COUNTIF('Manual data'!G212:G261, "Unassisted*")</f>
        <v>0</v>
      </c>
      <c r="C41">
        <f t="shared" si="0"/>
        <v>0</v>
      </c>
    </row>
    <row r="42" spans="1:4" x14ac:dyDescent="0.25">
      <c r="A42" t="s">
        <v>92</v>
      </c>
      <c r="B42">
        <f>COUNTIF('Manual data'!G222:G271, "Unassisted*")</f>
        <v>0</v>
      </c>
      <c r="C42">
        <f t="shared" si="0"/>
        <v>0</v>
      </c>
    </row>
    <row r="43" spans="1:4" x14ac:dyDescent="0.25">
      <c r="A43" t="s">
        <v>93</v>
      </c>
      <c r="B43">
        <f>COUNTIF('Manual data'!G232:G281, "Unassisted*")</f>
        <v>0</v>
      </c>
      <c r="C43">
        <f t="shared" si="0"/>
        <v>0</v>
      </c>
    </row>
    <row r="44" spans="1:4" x14ac:dyDescent="0.25">
      <c r="A44" t="s">
        <v>94</v>
      </c>
      <c r="B44">
        <f>COUNTIF('Manual data'!G242:G291, "Unassisted*")</f>
        <v>0</v>
      </c>
      <c r="C44">
        <f t="shared" si="0"/>
        <v>0</v>
      </c>
    </row>
    <row r="45" spans="1:4" x14ac:dyDescent="0.25">
      <c r="A45" t="s">
        <v>95</v>
      </c>
      <c r="B45">
        <f>COUNTIF('Manual data'!G252:G301, "Unassisted*")</f>
        <v>0</v>
      </c>
      <c r="C45">
        <f t="shared" si="0"/>
        <v>0</v>
      </c>
    </row>
  </sheetData>
  <sheetProtection algorithmName="SHA-512" hashValue="/o5b7BLtix9bufpfjkqGZbzfqT9sO+GrsiuT14oa7tOW9VslTH4KYG0vKu2hqpPK4e0IH3hqSWon7ul2Uoat5Q==" saltValue="owUUpTTagYZn8Owmqtp69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F40" sqref="F40"/>
    </sheetView>
  </sheetViews>
  <sheetFormatPr defaultRowHeight="15" x14ac:dyDescent="0.25"/>
  <sheetData/>
  <sheetProtection algorithmName="SHA-512" hashValue="cHY6hBK3WUxdW5rVEXh7QUJv8bX2Hed6legvMty84tRN+4dmTmfbFsjfyB2qWm5W0rVUm1Ra/Oesv9oPKubgLg==" saltValue="YyflkLclDOgquwg4rddBGw=="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0"/>
  <sheetViews>
    <sheetView topLeftCell="B1" workbookViewId="0">
      <pane ySplit="1" topLeftCell="A2" activePane="bottomLeft" state="frozen"/>
      <selection pane="bottomLeft" activeCell="D9" sqref="D9"/>
    </sheetView>
  </sheetViews>
  <sheetFormatPr defaultRowHeight="15" x14ac:dyDescent="0.25"/>
  <cols>
    <col min="2" max="2" width="24" customWidth="1"/>
    <col min="3" max="3" width="16.85546875" customWidth="1"/>
    <col min="4" max="4" width="16.140625" customWidth="1"/>
    <col min="5" max="5" width="15" customWidth="1"/>
    <col min="6" max="6" width="16.140625" customWidth="1"/>
    <col min="7" max="7" width="17.85546875" customWidth="1"/>
    <col min="8" max="8" width="17.28515625" customWidth="1"/>
    <col min="9" max="9" width="14" customWidth="1"/>
  </cols>
  <sheetData>
    <row r="1" spans="1:11" s="11" customFormat="1" x14ac:dyDescent="0.25">
      <c r="A1" s="11" t="s">
        <v>1</v>
      </c>
      <c r="B1" s="11" t="s">
        <v>7</v>
      </c>
      <c r="C1" s="1" t="s">
        <v>63</v>
      </c>
      <c r="D1" s="1" t="s">
        <v>29</v>
      </c>
      <c r="E1" s="1" t="s">
        <v>30</v>
      </c>
      <c r="F1" s="1" t="s">
        <v>31</v>
      </c>
      <c r="G1" s="1" t="s">
        <v>51</v>
      </c>
      <c r="H1" s="11" t="s">
        <v>39</v>
      </c>
      <c r="I1" s="11" t="s">
        <v>6</v>
      </c>
    </row>
    <row r="2" spans="1:11" x14ac:dyDescent="0.25">
      <c r="A2" s="3" t="s">
        <v>3</v>
      </c>
      <c r="B2" s="3" t="s">
        <v>50</v>
      </c>
      <c r="C2" s="3" t="s">
        <v>62</v>
      </c>
      <c r="D2" s="3" t="s">
        <v>57</v>
      </c>
      <c r="E2" s="3" t="s">
        <v>57</v>
      </c>
      <c r="F2" s="3" t="s">
        <v>57</v>
      </c>
      <c r="G2" s="3" t="s">
        <v>52</v>
      </c>
      <c r="H2" s="3" t="s">
        <v>33</v>
      </c>
      <c r="I2" s="7" t="s">
        <v>9</v>
      </c>
    </row>
    <row r="3" spans="1:11" x14ac:dyDescent="0.25">
      <c r="A3" s="3" t="s">
        <v>4</v>
      </c>
      <c r="B3" s="3" t="s">
        <v>64</v>
      </c>
      <c r="C3" s="3" t="s">
        <v>61</v>
      </c>
      <c r="D3" s="3" t="s">
        <v>58</v>
      </c>
      <c r="E3" s="3" t="s">
        <v>58</v>
      </c>
      <c r="F3" s="3" t="s">
        <v>58</v>
      </c>
      <c r="G3" s="3" t="s">
        <v>54</v>
      </c>
      <c r="H3" s="3" t="s">
        <v>34</v>
      </c>
      <c r="I3" s="7" t="s">
        <v>10</v>
      </c>
    </row>
    <row r="4" spans="1:11" x14ac:dyDescent="0.25">
      <c r="A4" s="3" t="s">
        <v>11</v>
      </c>
      <c r="B4" s="3" t="s">
        <v>65</v>
      </c>
      <c r="C4" s="3"/>
      <c r="D4" s="3" t="s">
        <v>68</v>
      </c>
      <c r="E4" s="3" t="s">
        <v>59</v>
      </c>
      <c r="F4" s="3" t="s">
        <v>59</v>
      </c>
      <c r="G4" s="3" t="s">
        <v>53</v>
      </c>
      <c r="H4" s="3" t="s">
        <v>35</v>
      </c>
      <c r="I4" s="7" t="s">
        <v>12</v>
      </c>
      <c r="K4" s="5"/>
    </row>
    <row r="5" spans="1:11" x14ac:dyDescent="0.25">
      <c r="A5" s="3"/>
      <c r="B5" s="3" t="s">
        <v>97</v>
      </c>
      <c r="C5" s="3"/>
      <c r="D5" s="3" t="s">
        <v>67</v>
      </c>
      <c r="E5" s="3" t="s">
        <v>66</v>
      </c>
      <c r="F5" s="3" t="s">
        <v>60</v>
      </c>
      <c r="G5" s="3" t="s">
        <v>55</v>
      </c>
      <c r="H5" s="3" t="s">
        <v>36</v>
      </c>
      <c r="I5" s="7" t="s">
        <v>13</v>
      </c>
      <c r="K5" s="5"/>
    </row>
    <row r="6" spans="1:11" x14ac:dyDescent="0.25">
      <c r="A6" s="3"/>
      <c r="B6" s="3" t="s">
        <v>98</v>
      </c>
      <c r="C6" s="3"/>
      <c r="D6" s="3"/>
      <c r="E6" s="3"/>
      <c r="F6" s="3"/>
      <c r="G6" s="3" t="s">
        <v>56</v>
      </c>
      <c r="H6" s="3" t="s">
        <v>37</v>
      </c>
      <c r="I6" s="7" t="s">
        <v>14</v>
      </c>
      <c r="K6" s="5"/>
    </row>
    <row r="7" spans="1:11" x14ac:dyDescent="0.25">
      <c r="A7" s="3"/>
      <c r="B7" s="3" t="s">
        <v>67</v>
      </c>
      <c r="C7" s="3"/>
      <c r="D7" s="3"/>
      <c r="E7" s="3"/>
      <c r="F7" s="3"/>
      <c r="G7" s="3"/>
      <c r="H7" s="3" t="s">
        <v>38</v>
      </c>
      <c r="I7" s="7" t="s">
        <v>15</v>
      </c>
      <c r="K7" s="5"/>
    </row>
    <row r="8" spans="1:11" x14ac:dyDescent="0.25">
      <c r="A8" s="3"/>
      <c r="B8" s="3"/>
      <c r="C8" s="3"/>
      <c r="D8" s="3"/>
      <c r="E8" s="3"/>
      <c r="F8" s="3"/>
      <c r="G8" s="3"/>
      <c r="H8" s="3"/>
      <c r="I8" s="7" t="s">
        <v>18</v>
      </c>
      <c r="K8" s="5"/>
    </row>
    <row r="9" spans="1:11" x14ac:dyDescent="0.25">
      <c r="A9" s="3"/>
      <c r="B9" s="3"/>
      <c r="C9" s="3"/>
      <c r="D9" s="3"/>
      <c r="E9" s="3"/>
      <c r="F9" s="3"/>
      <c r="G9" s="3"/>
      <c r="H9" s="3"/>
      <c r="I9" s="7" t="s">
        <v>19</v>
      </c>
      <c r="K9" s="5"/>
    </row>
    <row r="10" spans="1:11" x14ac:dyDescent="0.25">
      <c r="A10" s="3"/>
      <c r="B10" s="3"/>
      <c r="C10" s="3"/>
      <c r="D10" s="3"/>
      <c r="E10" s="3"/>
      <c r="F10" s="3"/>
      <c r="G10" s="3"/>
      <c r="H10" s="3"/>
      <c r="I10" s="7" t="s">
        <v>20</v>
      </c>
      <c r="K10" s="5"/>
    </row>
    <row r="11" spans="1:11" x14ac:dyDescent="0.25">
      <c r="A11" s="3"/>
      <c r="B11" s="3"/>
      <c r="C11" s="3"/>
      <c r="D11" s="3"/>
      <c r="E11" s="3"/>
      <c r="F11" s="3"/>
      <c r="G11" s="3"/>
      <c r="H11" s="3"/>
      <c r="I11" s="7" t="s">
        <v>21</v>
      </c>
      <c r="K11" s="5"/>
    </row>
    <row r="12" spans="1:11" x14ac:dyDescent="0.25">
      <c r="A12" s="3"/>
      <c r="B12" s="3"/>
      <c r="C12" s="3"/>
      <c r="D12" s="3"/>
      <c r="E12" s="3"/>
      <c r="F12" s="3"/>
      <c r="G12" s="3"/>
      <c r="H12" s="3"/>
      <c r="I12" s="7" t="s">
        <v>22</v>
      </c>
      <c r="K12" s="5"/>
    </row>
    <row r="13" spans="1:11" x14ac:dyDescent="0.25">
      <c r="A13" s="3"/>
      <c r="B13" s="3"/>
      <c r="C13" s="3"/>
      <c r="D13" s="3"/>
      <c r="E13" s="3"/>
      <c r="F13" s="3"/>
      <c r="G13" s="3"/>
      <c r="H13" s="3"/>
      <c r="I13" s="7" t="s">
        <v>27</v>
      </c>
      <c r="K13" s="5"/>
    </row>
    <row r="14" spans="1:11" x14ac:dyDescent="0.25">
      <c r="A14" s="3"/>
      <c r="B14" s="3"/>
      <c r="C14" s="3"/>
      <c r="D14" s="3"/>
      <c r="E14" s="3"/>
      <c r="F14" s="3"/>
      <c r="G14" s="3"/>
      <c r="H14" s="3"/>
      <c r="I14" s="7" t="s">
        <v>27</v>
      </c>
      <c r="K14" s="5"/>
    </row>
    <row r="15" spans="1:11" x14ac:dyDescent="0.25">
      <c r="A15" s="3"/>
      <c r="B15" s="3"/>
      <c r="C15" s="3"/>
      <c r="D15" s="3"/>
      <c r="E15" s="3"/>
      <c r="F15" s="3"/>
      <c r="G15" s="3"/>
      <c r="H15" s="3"/>
      <c r="I15" s="7" t="s">
        <v>27</v>
      </c>
      <c r="K15" s="6"/>
    </row>
    <row r="16" spans="1:11" x14ac:dyDescent="0.25">
      <c r="A16" s="3"/>
      <c r="B16" s="3"/>
      <c r="C16" s="3"/>
      <c r="D16" s="3"/>
      <c r="E16" s="3"/>
      <c r="F16" s="3"/>
      <c r="G16" s="3"/>
      <c r="H16" s="3"/>
      <c r="I16" s="7" t="s">
        <v>27</v>
      </c>
    </row>
    <row r="17" spans="9:9" x14ac:dyDescent="0.25">
      <c r="I17" s="7" t="s">
        <v>27</v>
      </c>
    </row>
    <row r="18" spans="9:9" x14ac:dyDescent="0.25">
      <c r="I18" s="7" t="s">
        <v>27</v>
      </c>
    </row>
    <row r="19" spans="9:9" x14ac:dyDescent="0.25">
      <c r="I19" s="7" t="s">
        <v>27</v>
      </c>
    </row>
    <row r="20" spans="9:9" x14ac:dyDescent="0.25">
      <c r="I20" s="7" t="s">
        <v>27</v>
      </c>
    </row>
    <row r="21" spans="9:9" x14ac:dyDescent="0.25">
      <c r="I21" s="7" t="s">
        <v>27</v>
      </c>
    </row>
    <row r="22" spans="9:9" x14ac:dyDescent="0.25">
      <c r="I22" s="7" t="s">
        <v>27</v>
      </c>
    </row>
    <row r="23" spans="9:9" x14ac:dyDescent="0.25">
      <c r="I23" s="7" t="s">
        <v>27</v>
      </c>
    </row>
    <row r="24" spans="9:9" x14ac:dyDescent="0.25">
      <c r="I24" s="7" t="s">
        <v>27</v>
      </c>
    </row>
    <row r="25" spans="9:9" x14ac:dyDescent="0.25">
      <c r="I25" s="7" t="s">
        <v>27</v>
      </c>
    </row>
    <row r="26" spans="9:9" x14ac:dyDescent="0.25">
      <c r="I26" s="7" t="s">
        <v>27</v>
      </c>
    </row>
    <row r="27" spans="9:9" x14ac:dyDescent="0.25">
      <c r="I27" s="7" t="s">
        <v>27</v>
      </c>
    </row>
    <row r="28" spans="9:9" x14ac:dyDescent="0.25">
      <c r="I28" s="7" t="s">
        <v>27</v>
      </c>
    </row>
    <row r="29" spans="9:9" x14ac:dyDescent="0.25">
      <c r="I29" s="7" t="s">
        <v>27</v>
      </c>
    </row>
    <row r="30" spans="9:9" x14ac:dyDescent="0.25">
      <c r="I30" s="7" t="s">
        <v>27</v>
      </c>
    </row>
    <row r="31" spans="9:9" x14ac:dyDescent="0.25">
      <c r="I31" s="7" t="s">
        <v>27</v>
      </c>
    </row>
    <row r="32" spans="9:9" x14ac:dyDescent="0.25">
      <c r="I32" s="7" t="s">
        <v>27</v>
      </c>
    </row>
    <row r="33" spans="9:9" x14ac:dyDescent="0.25">
      <c r="I33" s="7" t="s">
        <v>27</v>
      </c>
    </row>
    <row r="34" spans="9:9" x14ac:dyDescent="0.25">
      <c r="I34" s="7" t="s">
        <v>27</v>
      </c>
    </row>
    <row r="35" spans="9:9" x14ac:dyDescent="0.25">
      <c r="I35" s="7" t="s">
        <v>27</v>
      </c>
    </row>
    <row r="36" spans="9:9" x14ac:dyDescent="0.25">
      <c r="I36" s="7" t="s">
        <v>27</v>
      </c>
    </row>
    <row r="37" spans="9:9" x14ac:dyDescent="0.25">
      <c r="I37" s="7" t="s">
        <v>27</v>
      </c>
    </row>
    <row r="38" spans="9:9" x14ac:dyDescent="0.25">
      <c r="I38" s="7" t="s">
        <v>27</v>
      </c>
    </row>
    <row r="39" spans="9:9" x14ac:dyDescent="0.25">
      <c r="I39" s="7" t="s">
        <v>27</v>
      </c>
    </row>
    <row r="40" spans="9:9" x14ac:dyDescent="0.25">
      <c r="I40" s="7" t="s">
        <v>27</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Manual data</vt:lpstr>
      <vt:lpstr>Summary</vt:lpstr>
      <vt:lpstr>Instructions</vt:lpstr>
      <vt:lpstr>For dropdowns</vt:lpstr>
    </vt:vector>
  </TitlesOfParts>
  <Company>Whanganui District Health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Marianne Lill</dc:creator>
  <cp:lastModifiedBy>Marianne Lill</cp:lastModifiedBy>
  <dcterms:created xsi:type="dcterms:W3CDTF">2022-03-05T22:01:46Z</dcterms:created>
  <dcterms:modified xsi:type="dcterms:W3CDTF">2023-01-05T09:21:26Z</dcterms:modified>
</cp:coreProperties>
</file>