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3" documentId="8_{C8ECB407-EF17-44E5-A2CD-171561731405}" xr6:coauthVersionLast="47" xr6:coauthVersionMax="47" xr10:uidLastSave="{32F539F7-541A-4C21-ABAB-DA5486E06DA9}"/>
  <bookViews>
    <workbookView xWindow="-120" yWindow="-120" windowWidth="20730" windowHeight="11040" xr2:uid="{DACB865D-7A31-464E-81BE-A1BBA99F0359}"/>
  </bookViews>
  <sheets>
    <sheet name="Instructions" sheetId="5" r:id="rId1"/>
    <sheet name="Analysis" sheetId="2" r:id="rId2"/>
    <sheet name="Data" sheetId="1" r:id="rId3"/>
    <sheet name="ProVation" sheetId="4" r:id="rId4"/>
    <sheet name="For dropdown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2" l="1"/>
  <c r="G250" i="1" l="1"/>
  <c r="F250" i="1"/>
  <c r="E250" i="1"/>
  <c r="D250" i="1"/>
  <c r="C250" i="1"/>
  <c r="B250" i="1"/>
  <c r="A250" i="1"/>
  <c r="G249" i="1"/>
  <c r="F249" i="1"/>
  <c r="E249" i="1"/>
  <c r="D249" i="1"/>
  <c r="C249" i="1"/>
  <c r="B249" i="1"/>
  <c r="A249" i="1"/>
  <c r="G248" i="1"/>
  <c r="F248" i="1"/>
  <c r="E248" i="1"/>
  <c r="D248" i="1"/>
  <c r="C248" i="1"/>
  <c r="B248" i="1"/>
  <c r="A248" i="1"/>
  <c r="G247" i="1"/>
  <c r="F247" i="1"/>
  <c r="E247" i="1"/>
  <c r="D247" i="1"/>
  <c r="C247" i="1"/>
  <c r="B247" i="1"/>
  <c r="A247" i="1"/>
  <c r="G246" i="1"/>
  <c r="F246" i="1"/>
  <c r="E246" i="1"/>
  <c r="D246" i="1"/>
  <c r="C246" i="1"/>
  <c r="B246" i="1"/>
  <c r="A246" i="1"/>
  <c r="G245" i="1"/>
  <c r="F245" i="1"/>
  <c r="E245" i="1"/>
  <c r="D245" i="1"/>
  <c r="C245" i="1"/>
  <c r="B245" i="1"/>
  <c r="A245" i="1"/>
  <c r="G244" i="1"/>
  <c r="F244" i="1"/>
  <c r="E244" i="1"/>
  <c r="D244" i="1"/>
  <c r="C244" i="1"/>
  <c r="B244" i="1"/>
  <c r="A244" i="1"/>
  <c r="G243" i="1"/>
  <c r="F243" i="1"/>
  <c r="E243" i="1"/>
  <c r="D243" i="1"/>
  <c r="C243" i="1"/>
  <c r="B243" i="1"/>
  <c r="A243" i="1"/>
  <c r="G242" i="1"/>
  <c r="F242" i="1"/>
  <c r="E242" i="1"/>
  <c r="D242" i="1"/>
  <c r="C242" i="1"/>
  <c r="B242" i="1"/>
  <c r="A242" i="1"/>
  <c r="G241" i="1"/>
  <c r="F241" i="1"/>
  <c r="E241" i="1"/>
  <c r="D241" i="1"/>
  <c r="C241" i="1"/>
  <c r="B241" i="1"/>
  <c r="A241" i="1"/>
  <c r="G240" i="1"/>
  <c r="F240" i="1"/>
  <c r="E240" i="1"/>
  <c r="D240" i="1"/>
  <c r="C240" i="1"/>
  <c r="B240" i="1"/>
  <c r="A240" i="1"/>
  <c r="G239" i="1"/>
  <c r="F239" i="1"/>
  <c r="E239" i="1"/>
  <c r="D239" i="1"/>
  <c r="C239" i="1"/>
  <c r="B239" i="1"/>
  <c r="A239" i="1"/>
  <c r="G238" i="1"/>
  <c r="F238" i="1"/>
  <c r="E238" i="1"/>
  <c r="D238" i="1"/>
  <c r="C238" i="1"/>
  <c r="B238" i="1"/>
  <c r="A238" i="1"/>
  <c r="G237" i="1"/>
  <c r="F237" i="1"/>
  <c r="E237" i="1"/>
  <c r="D237" i="1"/>
  <c r="C237" i="1"/>
  <c r="B237" i="1"/>
  <c r="A237" i="1"/>
  <c r="G236" i="1"/>
  <c r="F236" i="1"/>
  <c r="E236" i="1"/>
  <c r="D236" i="1"/>
  <c r="C236" i="1"/>
  <c r="B236" i="1"/>
  <c r="A236" i="1"/>
  <c r="G235" i="1"/>
  <c r="F235" i="1"/>
  <c r="E235" i="1"/>
  <c r="D235" i="1"/>
  <c r="C235" i="1"/>
  <c r="B235" i="1"/>
  <c r="A235" i="1"/>
  <c r="G234" i="1"/>
  <c r="F234" i="1"/>
  <c r="E234" i="1"/>
  <c r="D234" i="1"/>
  <c r="C234" i="1"/>
  <c r="B234" i="1"/>
  <c r="A234" i="1"/>
  <c r="G233" i="1"/>
  <c r="F233" i="1"/>
  <c r="E233" i="1"/>
  <c r="D233" i="1"/>
  <c r="C233" i="1"/>
  <c r="B233" i="1"/>
  <c r="A233" i="1"/>
  <c r="G232" i="1"/>
  <c r="F232" i="1"/>
  <c r="E232" i="1"/>
  <c r="D232" i="1"/>
  <c r="C232" i="1"/>
  <c r="B232" i="1"/>
  <c r="A232" i="1"/>
  <c r="G231" i="1"/>
  <c r="F231" i="1"/>
  <c r="E231" i="1"/>
  <c r="D231" i="1"/>
  <c r="C231" i="1"/>
  <c r="B231" i="1"/>
  <c r="A231" i="1"/>
  <c r="G230" i="1"/>
  <c r="F230" i="1"/>
  <c r="E230" i="1"/>
  <c r="D230" i="1"/>
  <c r="C230" i="1"/>
  <c r="B230" i="1"/>
  <c r="A230" i="1"/>
  <c r="G229" i="1"/>
  <c r="F229" i="1"/>
  <c r="E229" i="1"/>
  <c r="D229" i="1"/>
  <c r="C229" i="1"/>
  <c r="B229" i="1"/>
  <c r="A229" i="1"/>
  <c r="G228" i="1"/>
  <c r="F228" i="1"/>
  <c r="E228" i="1"/>
  <c r="D228" i="1"/>
  <c r="C228" i="1"/>
  <c r="B228" i="1"/>
  <c r="A228" i="1"/>
  <c r="G227" i="1"/>
  <c r="F227" i="1"/>
  <c r="E227" i="1"/>
  <c r="D227" i="1"/>
  <c r="C227" i="1"/>
  <c r="B227" i="1"/>
  <c r="A227" i="1"/>
  <c r="G226" i="1"/>
  <c r="F226" i="1"/>
  <c r="E226" i="1"/>
  <c r="D226" i="1"/>
  <c r="C226" i="1"/>
  <c r="B226" i="1"/>
  <c r="A226" i="1"/>
  <c r="G225" i="1"/>
  <c r="F225" i="1"/>
  <c r="E225" i="1"/>
  <c r="D225" i="1"/>
  <c r="C225" i="1"/>
  <c r="B225" i="1"/>
  <c r="A225" i="1"/>
  <c r="G224" i="1"/>
  <c r="F224" i="1"/>
  <c r="E224" i="1"/>
  <c r="D224" i="1"/>
  <c r="C224" i="1"/>
  <c r="B224" i="1"/>
  <c r="A224" i="1"/>
  <c r="G223" i="1"/>
  <c r="F223" i="1"/>
  <c r="E223" i="1"/>
  <c r="D223" i="1"/>
  <c r="C223" i="1"/>
  <c r="B223" i="1"/>
  <c r="A223" i="1"/>
  <c r="G222" i="1"/>
  <c r="F222" i="1"/>
  <c r="E222" i="1"/>
  <c r="D222" i="1"/>
  <c r="C222" i="1"/>
  <c r="B222" i="1"/>
  <c r="A222" i="1"/>
  <c r="G221" i="1"/>
  <c r="F221" i="1"/>
  <c r="E221" i="1"/>
  <c r="D221" i="1"/>
  <c r="C221" i="1"/>
  <c r="B221" i="1"/>
  <c r="A221" i="1"/>
  <c r="G220" i="1"/>
  <c r="F220" i="1"/>
  <c r="E220" i="1"/>
  <c r="D220" i="1"/>
  <c r="C220" i="1"/>
  <c r="B220" i="1"/>
  <c r="A220" i="1"/>
  <c r="G219" i="1"/>
  <c r="F219" i="1"/>
  <c r="E219" i="1"/>
  <c r="D219" i="1"/>
  <c r="C219" i="1"/>
  <c r="B219" i="1"/>
  <c r="A219" i="1"/>
  <c r="G218" i="1"/>
  <c r="F218" i="1"/>
  <c r="E218" i="1"/>
  <c r="D218" i="1"/>
  <c r="C218" i="1"/>
  <c r="B218" i="1"/>
  <c r="A218" i="1"/>
  <c r="G217" i="1"/>
  <c r="F217" i="1"/>
  <c r="E217" i="1"/>
  <c r="D217" i="1"/>
  <c r="C217" i="1"/>
  <c r="B217" i="1"/>
  <c r="A217" i="1"/>
  <c r="G216" i="1"/>
  <c r="F216" i="1"/>
  <c r="E216" i="1"/>
  <c r="D216" i="1"/>
  <c r="C216" i="1"/>
  <c r="B216" i="1"/>
  <c r="A216" i="1"/>
  <c r="G215" i="1"/>
  <c r="F215" i="1"/>
  <c r="E215" i="1"/>
  <c r="D215" i="1"/>
  <c r="C215" i="1"/>
  <c r="B215" i="1"/>
  <c r="A215" i="1"/>
  <c r="G214" i="1"/>
  <c r="F214" i="1"/>
  <c r="E214" i="1"/>
  <c r="D214" i="1"/>
  <c r="C214" i="1"/>
  <c r="B214" i="1"/>
  <c r="A214" i="1"/>
  <c r="G213" i="1"/>
  <c r="F213" i="1"/>
  <c r="E213" i="1"/>
  <c r="D213" i="1"/>
  <c r="C213" i="1"/>
  <c r="B213" i="1"/>
  <c r="A213" i="1"/>
  <c r="G212" i="1"/>
  <c r="F212" i="1"/>
  <c r="E212" i="1"/>
  <c r="D212" i="1"/>
  <c r="C212" i="1"/>
  <c r="B212" i="1"/>
  <c r="A212" i="1"/>
  <c r="G211" i="1"/>
  <c r="F211" i="1"/>
  <c r="E211" i="1"/>
  <c r="D211" i="1"/>
  <c r="C211" i="1"/>
  <c r="B211" i="1"/>
  <c r="A211" i="1"/>
  <c r="G210" i="1"/>
  <c r="F210" i="1"/>
  <c r="E210" i="1"/>
  <c r="D210" i="1"/>
  <c r="C210" i="1"/>
  <c r="B210" i="1"/>
  <c r="A210" i="1"/>
  <c r="G209" i="1"/>
  <c r="F209" i="1"/>
  <c r="E209" i="1"/>
  <c r="D209" i="1"/>
  <c r="C209" i="1"/>
  <c r="B209" i="1"/>
  <c r="A209" i="1"/>
  <c r="G208" i="1"/>
  <c r="F208" i="1"/>
  <c r="E208" i="1"/>
  <c r="D208" i="1"/>
  <c r="C208" i="1"/>
  <c r="B208" i="1"/>
  <c r="A208" i="1"/>
  <c r="G207" i="1"/>
  <c r="F207" i="1"/>
  <c r="E207" i="1"/>
  <c r="D207" i="1"/>
  <c r="C207" i="1"/>
  <c r="B207" i="1"/>
  <c r="A207" i="1"/>
  <c r="G206" i="1"/>
  <c r="F206" i="1"/>
  <c r="E206" i="1"/>
  <c r="D206" i="1"/>
  <c r="C206" i="1"/>
  <c r="B206" i="1"/>
  <c r="A206" i="1"/>
  <c r="G205" i="1"/>
  <c r="F205" i="1"/>
  <c r="E205" i="1"/>
  <c r="D205" i="1"/>
  <c r="C205" i="1"/>
  <c r="B205" i="1"/>
  <c r="A205" i="1"/>
  <c r="G204" i="1"/>
  <c r="F204" i="1"/>
  <c r="E204" i="1"/>
  <c r="D204" i="1"/>
  <c r="C204" i="1"/>
  <c r="B204" i="1"/>
  <c r="A204" i="1"/>
  <c r="G203" i="1"/>
  <c r="F203" i="1"/>
  <c r="E203" i="1"/>
  <c r="D203" i="1"/>
  <c r="C203" i="1"/>
  <c r="B203" i="1"/>
  <c r="A203" i="1"/>
  <c r="G202" i="1"/>
  <c r="F202" i="1"/>
  <c r="E202" i="1"/>
  <c r="D202" i="1"/>
  <c r="C202" i="1"/>
  <c r="B202" i="1"/>
  <c r="A202" i="1"/>
  <c r="G201" i="1"/>
  <c r="F201" i="1"/>
  <c r="E201" i="1"/>
  <c r="D201" i="1"/>
  <c r="C201" i="1"/>
  <c r="B201" i="1"/>
  <c r="A201" i="1"/>
  <c r="G200" i="1"/>
  <c r="F200" i="1"/>
  <c r="E200" i="1"/>
  <c r="D200" i="1"/>
  <c r="C200" i="1"/>
  <c r="B200" i="1"/>
  <c r="A200" i="1"/>
  <c r="G199" i="1"/>
  <c r="F199" i="1"/>
  <c r="E199" i="1"/>
  <c r="D199" i="1"/>
  <c r="C199" i="1"/>
  <c r="B199" i="1"/>
  <c r="A199" i="1"/>
  <c r="G198" i="1"/>
  <c r="F198" i="1"/>
  <c r="E198" i="1"/>
  <c r="D198" i="1"/>
  <c r="C198" i="1"/>
  <c r="B198" i="1"/>
  <c r="A198" i="1"/>
  <c r="G197" i="1"/>
  <c r="F197" i="1"/>
  <c r="E197" i="1"/>
  <c r="D197" i="1"/>
  <c r="C197" i="1"/>
  <c r="B197" i="1"/>
  <c r="A197" i="1"/>
  <c r="G196" i="1"/>
  <c r="F196" i="1"/>
  <c r="E196" i="1"/>
  <c r="D196" i="1"/>
  <c r="C196" i="1"/>
  <c r="B196" i="1"/>
  <c r="A196" i="1"/>
  <c r="G195" i="1"/>
  <c r="F195" i="1"/>
  <c r="E195" i="1"/>
  <c r="D195" i="1"/>
  <c r="C195" i="1"/>
  <c r="B195" i="1"/>
  <c r="A195" i="1"/>
  <c r="G194" i="1"/>
  <c r="F194" i="1"/>
  <c r="E194" i="1"/>
  <c r="D194" i="1"/>
  <c r="C194" i="1"/>
  <c r="B194" i="1"/>
  <c r="A194" i="1"/>
  <c r="G193" i="1"/>
  <c r="F193" i="1"/>
  <c r="E193" i="1"/>
  <c r="D193" i="1"/>
  <c r="C193" i="1"/>
  <c r="B193" i="1"/>
  <c r="A193" i="1"/>
  <c r="G192" i="1"/>
  <c r="F192" i="1"/>
  <c r="E192" i="1"/>
  <c r="D192" i="1"/>
  <c r="C192" i="1"/>
  <c r="B192" i="1"/>
  <c r="A192" i="1"/>
  <c r="G191" i="1"/>
  <c r="F191" i="1"/>
  <c r="E191" i="1"/>
  <c r="D191" i="1"/>
  <c r="C191" i="1"/>
  <c r="B191" i="1"/>
  <c r="A191" i="1"/>
  <c r="G190" i="1"/>
  <c r="F190" i="1"/>
  <c r="E190" i="1"/>
  <c r="D190" i="1"/>
  <c r="C190" i="1"/>
  <c r="B190" i="1"/>
  <c r="A190" i="1"/>
  <c r="G189" i="1"/>
  <c r="F189" i="1"/>
  <c r="E189" i="1"/>
  <c r="D189" i="1"/>
  <c r="C189" i="1"/>
  <c r="B189" i="1"/>
  <c r="A189" i="1"/>
  <c r="G188" i="1"/>
  <c r="F188" i="1"/>
  <c r="E188" i="1"/>
  <c r="D188" i="1"/>
  <c r="C188" i="1"/>
  <c r="B188" i="1"/>
  <c r="A188" i="1"/>
  <c r="G187" i="1"/>
  <c r="F187" i="1"/>
  <c r="E187" i="1"/>
  <c r="D187" i="1"/>
  <c r="C187" i="1"/>
  <c r="B187" i="1"/>
  <c r="A187" i="1"/>
  <c r="G186" i="1"/>
  <c r="F186" i="1"/>
  <c r="E186" i="1"/>
  <c r="D186" i="1"/>
  <c r="C186" i="1"/>
  <c r="B186" i="1"/>
  <c r="A186" i="1"/>
  <c r="G185" i="1"/>
  <c r="F185" i="1"/>
  <c r="E185" i="1"/>
  <c r="D185" i="1"/>
  <c r="C185" i="1"/>
  <c r="B185" i="1"/>
  <c r="A185" i="1"/>
  <c r="G184" i="1"/>
  <c r="F184" i="1"/>
  <c r="E184" i="1"/>
  <c r="D184" i="1"/>
  <c r="C184" i="1"/>
  <c r="B184" i="1"/>
  <c r="A184" i="1"/>
  <c r="G183" i="1"/>
  <c r="F183" i="1"/>
  <c r="E183" i="1"/>
  <c r="D183" i="1"/>
  <c r="C183" i="1"/>
  <c r="B183" i="1"/>
  <c r="A183" i="1"/>
  <c r="G182" i="1"/>
  <c r="F182" i="1"/>
  <c r="E182" i="1"/>
  <c r="D182" i="1"/>
  <c r="C182" i="1"/>
  <c r="B182" i="1"/>
  <c r="A182" i="1"/>
  <c r="G181" i="1"/>
  <c r="F181" i="1"/>
  <c r="E181" i="1"/>
  <c r="D181" i="1"/>
  <c r="C181" i="1"/>
  <c r="B181" i="1"/>
  <c r="A181" i="1"/>
  <c r="G180" i="1"/>
  <c r="F180" i="1"/>
  <c r="E180" i="1"/>
  <c r="D180" i="1"/>
  <c r="C180" i="1"/>
  <c r="B180" i="1"/>
  <c r="A180" i="1"/>
  <c r="G179" i="1"/>
  <c r="F179" i="1"/>
  <c r="E179" i="1"/>
  <c r="D179" i="1"/>
  <c r="C179" i="1"/>
  <c r="B179" i="1"/>
  <c r="A179" i="1"/>
  <c r="G178" i="1"/>
  <c r="F178" i="1"/>
  <c r="E178" i="1"/>
  <c r="D178" i="1"/>
  <c r="C178" i="1"/>
  <c r="B178" i="1"/>
  <c r="A178" i="1"/>
  <c r="G177" i="1"/>
  <c r="F177" i="1"/>
  <c r="E177" i="1"/>
  <c r="D177" i="1"/>
  <c r="C177" i="1"/>
  <c r="B177" i="1"/>
  <c r="A177" i="1"/>
  <c r="G176" i="1"/>
  <c r="F176" i="1"/>
  <c r="E176" i="1"/>
  <c r="D176" i="1"/>
  <c r="C176" i="1"/>
  <c r="B176" i="1"/>
  <c r="A176" i="1"/>
  <c r="G175" i="1"/>
  <c r="F175" i="1"/>
  <c r="E175" i="1"/>
  <c r="D175" i="1"/>
  <c r="C175" i="1"/>
  <c r="B175" i="1"/>
  <c r="A175" i="1"/>
  <c r="G174" i="1"/>
  <c r="F174" i="1"/>
  <c r="E174" i="1"/>
  <c r="D174" i="1"/>
  <c r="C174" i="1"/>
  <c r="B174" i="1"/>
  <c r="A174" i="1"/>
  <c r="G173" i="1"/>
  <c r="F173" i="1"/>
  <c r="E173" i="1"/>
  <c r="D173" i="1"/>
  <c r="C173" i="1"/>
  <c r="B173" i="1"/>
  <c r="A173" i="1"/>
  <c r="G172" i="1"/>
  <c r="F172" i="1"/>
  <c r="E172" i="1"/>
  <c r="D172" i="1"/>
  <c r="C172" i="1"/>
  <c r="B172" i="1"/>
  <c r="A172" i="1"/>
  <c r="G171" i="1"/>
  <c r="F171" i="1"/>
  <c r="E171" i="1"/>
  <c r="D171" i="1"/>
  <c r="C171" i="1"/>
  <c r="B171" i="1"/>
  <c r="A171" i="1"/>
  <c r="G170" i="1"/>
  <c r="F170" i="1"/>
  <c r="E170" i="1"/>
  <c r="D170" i="1"/>
  <c r="C170" i="1"/>
  <c r="B170" i="1"/>
  <c r="A170" i="1"/>
  <c r="G169" i="1"/>
  <c r="F169" i="1"/>
  <c r="E169" i="1"/>
  <c r="D169" i="1"/>
  <c r="C169" i="1"/>
  <c r="B169" i="1"/>
  <c r="A169" i="1"/>
  <c r="G168" i="1"/>
  <c r="F168" i="1"/>
  <c r="E168" i="1"/>
  <c r="D168" i="1"/>
  <c r="C168" i="1"/>
  <c r="B168" i="1"/>
  <c r="A168" i="1"/>
  <c r="G167" i="1"/>
  <c r="F167" i="1"/>
  <c r="E167" i="1"/>
  <c r="D167" i="1"/>
  <c r="C167" i="1"/>
  <c r="B167" i="1"/>
  <c r="A167" i="1"/>
  <c r="G166" i="1"/>
  <c r="F166" i="1"/>
  <c r="E166" i="1"/>
  <c r="D166" i="1"/>
  <c r="C166" i="1"/>
  <c r="B166" i="1"/>
  <c r="A166" i="1"/>
  <c r="G165" i="1"/>
  <c r="F165" i="1"/>
  <c r="E165" i="1"/>
  <c r="D165" i="1"/>
  <c r="C165" i="1"/>
  <c r="B165" i="1"/>
  <c r="A165" i="1"/>
  <c r="G164" i="1"/>
  <c r="F164" i="1"/>
  <c r="E164" i="1"/>
  <c r="D164" i="1"/>
  <c r="C164" i="1"/>
  <c r="B164" i="1"/>
  <c r="A164" i="1"/>
  <c r="G163" i="1"/>
  <c r="F163" i="1"/>
  <c r="E163" i="1"/>
  <c r="D163" i="1"/>
  <c r="C163" i="1"/>
  <c r="B163" i="1"/>
  <c r="A163" i="1"/>
  <c r="G162" i="1"/>
  <c r="F162" i="1"/>
  <c r="E162" i="1"/>
  <c r="D162" i="1"/>
  <c r="C162" i="1"/>
  <c r="B162" i="1"/>
  <c r="A162" i="1"/>
  <c r="G161" i="1"/>
  <c r="F161" i="1"/>
  <c r="E161" i="1"/>
  <c r="D161" i="1"/>
  <c r="C161" i="1"/>
  <c r="B161" i="1"/>
  <c r="A161" i="1"/>
  <c r="G160" i="1"/>
  <c r="F160" i="1"/>
  <c r="E160" i="1"/>
  <c r="D160" i="1"/>
  <c r="C160" i="1"/>
  <c r="B160" i="1"/>
  <c r="A160" i="1"/>
  <c r="G159" i="1"/>
  <c r="F159" i="1"/>
  <c r="E159" i="1"/>
  <c r="D159" i="1"/>
  <c r="C159" i="1"/>
  <c r="B159" i="1"/>
  <c r="A159" i="1"/>
  <c r="G158" i="1"/>
  <c r="F158" i="1"/>
  <c r="E158" i="1"/>
  <c r="D158" i="1"/>
  <c r="C158" i="1"/>
  <c r="B158" i="1"/>
  <c r="A158" i="1"/>
  <c r="G157" i="1"/>
  <c r="F157" i="1"/>
  <c r="E157" i="1"/>
  <c r="D157" i="1"/>
  <c r="C157" i="1"/>
  <c r="B157" i="1"/>
  <c r="A157" i="1"/>
  <c r="G156" i="1"/>
  <c r="F156" i="1"/>
  <c r="E156" i="1"/>
  <c r="D156" i="1"/>
  <c r="C156" i="1"/>
  <c r="B156" i="1"/>
  <c r="A156" i="1"/>
  <c r="G155" i="1"/>
  <c r="F155" i="1"/>
  <c r="E155" i="1"/>
  <c r="D155" i="1"/>
  <c r="C155" i="1"/>
  <c r="B155" i="1"/>
  <c r="A155" i="1"/>
  <c r="G154" i="1"/>
  <c r="F154" i="1"/>
  <c r="E154" i="1"/>
  <c r="D154" i="1"/>
  <c r="C154" i="1"/>
  <c r="B154" i="1"/>
  <c r="A154" i="1"/>
  <c r="G153" i="1"/>
  <c r="F153" i="1"/>
  <c r="E153" i="1"/>
  <c r="D153" i="1"/>
  <c r="C153" i="1"/>
  <c r="B153" i="1"/>
  <c r="A153" i="1"/>
  <c r="G152" i="1"/>
  <c r="F152" i="1"/>
  <c r="E152" i="1"/>
  <c r="D152" i="1"/>
  <c r="C152" i="1"/>
  <c r="B152" i="1"/>
  <c r="A152" i="1"/>
  <c r="G151" i="1"/>
  <c r="F151" i="1"/>
  <c r="E151" i="1"/>
  <c r="D151" i="1"/>
  <c r="C151" i="1"/>
  <c r="B151" i="1"/>
  <c r="A151" i="1"/>
  <c r="G150" i="1"/>
  <c r="F150" i="1"/>
  <c r="E150" i="1"/>
  <c r="D150" i="1"/>
  <c r="C150" i="1"/>
  <c r="B150" i="1"/>
  <c r="A150" i="1"/>
  <c r="G149" i="1"/>
  <c r="F149" i="1"/>
  <c r="E149" i="1"/>
  <c r="D149" i="1"/>
  <c r="C149" i="1"/>
  <c r="B149" i="1"/>
  <c r="A149" i="1"/>
  <c r="G148" i="1"/>
  <c r="F148" i="1"/>
  <c r="E148" i="1"/>
  <c r="D148" i="1"/>
  <c r="C148" i="1"/>
  <c r="B148" i="1"/>
  <c r="A148" i="1"/>
  <c r="G147" i="1"/>
  <c r="F147" i="1"/>
  <c r="E147" i="1"/>
  <c r="D147" i="1"/>
  <c r="C147" i="1"/>
  <c r="B147" i="1"/>
  <c r="A147" i="1"/>
  <c r="G146" i="1"/>
  <c r="F146" i="1"/>
  <c r="E146" i="1"/>
  <c r="D146" i="1"/>
  <c r="C146" i="1"/>
  <c r="B146" i="1"/>
  <c r="A146" i="1"/>
  <c r="G145" i="1"/>
  <c r="F145" i="1"/>
  <c r="E145" i="1"/>
  <c r="D145" i="1"/>
  <c r="C145" i="1"/>
  <c r="B145" i="1"/>
  <c r="A145" i="1"/>
  <c r="G144" i="1"/>
  <c r="F144" i="1"/>
  <c r="E144" i="1"/>
  <c r="D144" i="1"/>
  <c r="C144" i="1"/>
  <c r="B144" i="1"/>
  <c r="A144" i="1"/>
  <c r="G143" i="1"/>
  <c r="F143" i="1"/>
  <c r="E143" i="1"/>
  <c r="D143" i="1"/>
  <c r="C143" i="1"/>
  <c r="B143" i="1"/>
  <c r="A143" i="1"/>
  <c r="G142" i="1"/>
  <c r="F142" i="1"/>
  <c r="E142" i="1"/>
  <c r="D142" i="1"/>
  <c r="C142" i="1"/>
  <c r="B142" i="1"/>
  <c r="A142" i="1"/>
  <c r="G141" i="1"/>
  <c r="F141" i="1"/>
  <c r="E141" i="1"/>
  <c r="D141" i="1"/>
  <c r="C141" i="1"/>
  <c r="B141" i="1"/>
  <c r="A141" i="1"/>
  <c r="G140" i="1"/>
  <c r="F140" i="1"/>
  <c r="E140" i="1"/>
  <c r="D140" i="1"/>
  <c r="C140" i="1"/>
  <c r="B140" i="1"/>
  <c r="A140" i="1"/>
  <c r="G139" i="1"/>
  <c r="F139" i="1"/>
  <c r="E139" i="1"/>
  <c r="D139" i="1"/>
  <c r="C139" i="1"/>
  <c r="B139" i="1"/>
  <c r="A139" i="1"/>
  <c r="G138" i="1"/>
  <c r="F138" i="1"/>
  <c r="E138" i="1"/>
  <c r="D138" i="1"/>
  <c r="C138" i="1"/>
  <c r="B138" i="1"/>
  <c r="A138" i="1"/>
  <c r="G137" i="1"/>
  <c r="F137" i="1"/>
  <c r="E137" i="1"/>
  <c r="D137" i="1"/>
  <c r="C137" i="1"/>
  <c r="B137" i="1"/>
  <c r="A137" i="1"/>
  <c r="G136" i="1"/>
  <c r="F136" i="1"/>
  <c r="E136" i="1"/>
  <c r="D136" i="1"/>
  <c r="C136" i="1"/>
  <c r="B136" i="1"/>
  <c r="A136" i="1"/>
  <c r="G135" i="1"/>
  <c r="F135" i="1"/>
  <c r="E135" i="1"/>
  <c r="D135" i="1"/>
  <c r="C135" i="1"/>
  <c r="B135" i="1"/>
  <c r="A135" i="1"/>
  <c r="G134" i="1"/>
  <c r="F134" i="1"/>
  <c r="E134" i="1"/>
  <c r="D134" i="1"/>
  <c r="C134" i="1"/>
  <c r="B134" i="1"/>
  <c r="A134" i="1"/>
  <c r="G133" i="1"/>
  <c r="F133" i="1"/>
  <c r="E133" i="1"/>
  <c r="D133" i="1"/>
  <c r="C133" i="1"/>
  <c r="B133" i="1"/>
  <c r="A133" i="1"/>
  <c r="G132" i="1"/>
  <c r="F132" i="1"/>
  <c r="E132" i="1"/>
  <c r="D132" i="1"/>
  <c r="C132" i="1"/>
  <c r="B132" i="1"/>
  <c r="A132" i="1"/>
  <c r="G131" i="1"/>
  <c r="F131" i="1"/>
  <c r="E131" i="1"/>
  <c r="D131" i="1"/>
  <c r="C131" i="1"/>
  <c r="B131" i="1"/>
  <c r="A131" i="1"/>
  <c r="G130" i="1"/>
  <c r="F130" i="1"/>
  <c r="E130" i="1"/>
  <c r="D130" i="1"/>
  <c r="C130" i="1"/>
  <c r="B130" i="1"/>
  <c r="A130" i="1"/>
  <c r="G129" i="1"/>
  <c r="F129" i="1"/>
  <c r="E129" i="1"/>
  <c r="D129" i="1"/>
  <c r="C129" i="1"/>
  <c r="B129" i="1"/>
  <c r="A129" i="1"/>
  <c r="G128" i="1"/>
  <c r="F128" i="1"/>
  <c r="E128" i="1"/>
  <c r="D128" i="1"/>
  <c r="C128" i="1"/>
  <c r="B128" i="1"/>
  <c r="A128" i="1"/>
  <c r="G127" i="1"/>
  <c r="F127" i="1"/>
  <c r="E127" i="1"/>
  <c r="D127" i="1"/>
  <c r="C127" i="1"/>
  <c r="B127" i="1"/>
  <c r="A127" i="1"/>
  <c r="G126" i="1"/>
  <c r="F126" i="1"/>
  <c r="E126" i="1"/>
  <c r="D126" i="1"/>
  <c r="C126" i="1"/>
  <c r="B126" i="1"/>
  <c r="A126" i="1"/>
  <c r="G125" i="1"/>
  <c r="F125" i="1"/>
  <c r="E125" i="1"/>
  <c r="D125" i="1"/>
  <c r="C125" i="1"/>
  <c r="B125" i="1"/>
  <c r="A125" i="1"/>
  <c r="G124" i="1"/>
  <c r="F124" i="1"/>
  <c r="E124" i="1"/>
  <c r="D124" i="1"/>
  <c r="C124" i="1"/>
  <c r="B124" i="1"/>
  <c r="A124" i="1"/>
  <c r="G123" i="1"/>
  <c r="F123" i="1"/>
  <c r="E123" i="1"/>
  <c r="D123" i="1"/>
  <c r="C123" i="1"/>
  <c r="B123" i="1"/>
  <c r="A123" i="1"/>
  <c r="G122" i="1"/>
  <c r="F122" i="1"/>
  <c r="E122" i="1"/>
  <c r="D122" i="1"/>
  <c r="C122" i="1"/>
  <c r="B122" i="1"/>
  <c r="A122" i="1"/>
  <c r="G121" i="1"/>
  <c r="F121" i="1"/>
  <c r="E121" i="1"/>
  <c r="D121" i="1"/>
  <c r="C121" i="1"/>
  <c r="B121" i="1"/>
  <c r="A121" i="1"/>
  <c r="G120" i="1"/>
  <c r="F120" i="1"/>
  <c r="E120" i="1"/>
  <c r="D120" i="1"/>
  <c r="C120" i="1"/>
  <c r="B120" i="1"/>
  <c r="A120" i="1"/>
  <c r="G119" i="1"/>
  <c r="F119" i="1"/>
  <c r="E119" i="1"/>
  <c r="D119" i="1"/>
  <c r="C119" i="1"/>
  <c r="B119" i="1"/>
  <c r="A119" i="1"/>
  <c r="G118" i="1"/>
  <c r="F118" i="1"/>
  <c r="E118" i="1"/>
  <c r="D118" i="1"/>
  <c r="C118" i="1"/>
  <c r="B118" i="1"/>
  <c r="A118" i="1"/>
  <c r="G117" i="1"/>
  <c r="F117" i="1"/>
  <c r="E117" i="1"/>
  <c r="D117" i="1"/>
  <c r="C117" i="1"/>
  <c r="B117" i="1"/>
  <c r="A117" i="1"/>
  <c r="G116" i="1"/>
  <c r="F116" i="1"/>
  <c r="E116" i="1"/>
  <c r="D116" i="1"/>
  <c r="C116" i="1"/>
  <c r="B116" i="1"/>
  <c r="A116" i="1"/>
  <c r="G115" i="1"/>
  <c r="F115" i="1"/>
  <c r="E115" i="1"/>
  <c r="D115" i="1"/>
  <c r="C115" i="1"/>
  <c r="B115" i="1"/>
  <c r="A115" i="1"/>
  <c r="G114" i="1"/>
  <c r="F114" i="1"/>
  <c r="E114" i="1"/>
  <c r="D114" i="1"/>
  <c r="C114" i="1"/>
  <c r="B114" i="1"/>
  <c r="A114" i="1"/>
  <c r="G113" i="1"/>
  <c r="F113" i="1"/>
  <c r="E113" i="1"/>
  <c r="D113" i="1"/>
  <c r="C113" i="1"/>
  <c r="B113" i="1"/>
  <c r="A113" i="1"/>
  <c r="G112" i="1"/>
  <c r="F112" i="1"/>
  <c r="E112" i="1"/>
  <c r="D112" i="1"/>
  <c r="C112" i="1"/>
  <c r="B112" i="1"/>
  <c r="A112" i="1"/>
  <c r="G111" i="1"/>
  <c r="F111" i="1"/>
  <c r="E111" i="1"/>
  <c r="D111" i="1"/>
  <c r="C111" i="1"/>
  <c r="B111" i="1"/>
  <c r="A111" i="1"/>
  <c r="G110" i="1"/>
  <c r="F110" i="1"/>
  <c r="E110" i="1"/>
  <c r="D110" i="1"/>
  <c r="C110" i="1"/>
  <c r="B110" i="1"/>
  <c r="A110" i="1"/>
  <c r="G109" i="1"/>
  <c r="F109" i="1"/>
  <c r="E109" i="1"/>
  <c r="D109" i="1"/>
  <c r="C109" i="1"/>
  <c r="B109" i="1"/>
  <c r="A109" i="1"/>
  <c r="G108" i="1"/>
  <c r="F108" i="1"/>
  <c r="E108" i="1"/>
  <c r="D108" i="1"/>
  <c r="C108" i="1"/>
  <c r="B108" i="1"/>
  <c r="A108" i="1"/>
  <c r="G107" i="1"/>
  <c r="F107" i="1"/>
  <c r="E107" i="1"/>
  <c r="D107" i="1"/>
  <c r="C107" i="1"/>
  <c r="B107" i="1"/>
  <c r="A107" i="1"/>
  <c r="G106" i="1"/>
  <c r="F106" i="1"/>
  <c r="E106" i="1"/>
  <c r="D106" i="1"/>
  <c r="C106" i="1"/>
  <c r="B106" i="1"/>
  <c r="A106" i="1"/>
  <c r="G105" i="1"/>
  <c r="F105" i="1"/>
  <c r="E105" i="1"/>
  <c r="D105" i="1"/>
  <c r="C105" i="1"/>
  <c r="B105" i="1"/>
  <c r="A105" i="1"/>
  <c r="G104" i="1"/>
  <c r="F104" i="1"/>
  <c r="E104" i="1"/>
  <c r="D104" i="1"/>
  <c r="C104" i="1"/>
  <c r="B104" i="1"/>
  <c r="A104" i="1"/>
  <c r="G103" i="1"/>
  <c r="F103" i="1"/>
  <c r="E103" i="1"/>
  <c r="D103" i="1"/>
  <c r="C103" i="1"/>
  <c r="B103" i="1"/>
  <c r="A103" i="1"/>
  <c r="G102" i="1"/>
  <c r="F102" i="1"/>
  <c r="E102" i="1"/>
  <c r="D102" i="1"/>
  <c r="C102" i="1"/>
  <c r="B102" i="1"/>
  <c r="A102" i="1"/>
  <c r="G101" i="1"/>
  <c r="F101" i="1"/>
  <c r="E101" i="1"/>
  <c r="D101" i="1"/>
  <c r="C101" i="1"/>
  <c r="B101" i="1"/>
  <c r="A101" i="1"/>
  <c r="G100" i="1"/>
  <c r="F100" i="1"/>
  <c r="E100" i="1"/>
  <c r="D100" i="1"/>
  <c r="C100" i="1"/>
  <c r="B100" i="1"/>
  <c r="A100" i="1"/>
  <c r="G99" i="1"/>
  <c r="F99" i="1"/>
  <c r="E99" i="1"/>
  <c r="D99" i="1"/>
  <c r="C99" i="1"/>
  <c r="B99" i="1"/>
  <c r="A99" i="1"/>
  <c r="G98" i="1"/>
  <c r="F98" i="1"/>
  <c r="E98" i="1"/>
  <c r="D98" i="1"/>
  <c r="C98" i="1"/>
  <c r="B98" i="1"/>
  <c r="A98" i="1"/>
  <c r="G97" i="1"/>
  <c r="F97" i="1"/>
  <c r="E97" i="1"/>
  <c r="D97" i="1"/>
  <c r="C97" i="1"/>
  <c r="B97" i="1"/>
  <c r="A97" i="1"/>
  <c r="G96" i="1"/>
  <c r="F96" i="1"/>
  <c r="E96" i="1"/>
  <c r="D96" i="1"/>
  <c r="C96" i="1"/>
  <c r="B96" i="1"/>
  <c r="A96" i="1"/>
  <c r="G95" i="1"/>
  <c r="F95" i="1"/>
  <c r="E95" i="1"/>
  <c r="D95" i="1"/>
  <c r="C95" i="1"/>
  <c r="B95" i="1"/>
  <c r="A95" i="1"/>
  <c r="G94" i="1"/>
  <c r="F94" i="1"/>
  <c r="E94" i="1"/>
  <c r="D94" i="1"/>
  <c r="C94" i="1"/>
  <c r="B94" i="1"/>
  <c r="A94" i="1"/>
  <c r="G93" i="1"/>
  <c r="F93" i="1"/>
  <c r="E93" i="1"/>
  <c r="D93" i="1"/>
  <c r="C93" i="1"/>
  <c r="B93" i="1"/>
  <c r="A93" i="1"/>
  <c r="G92" i="1"/>
  <c r="F92" i="1"/>
  <c r="E92" i="1"/>
  <c r="D92" i="1"/>
  <c r="C92" i="1"/>
  <c r="B92" i="1"/>
  <c r="A92" i="1"/>
  <c r="G91" i="1"/>
  <c r="F91" i="1"/>
  <c r="E91" i="1"/>
  <c r="D91" i="1"/>
  <c r="C91" i="1"/>
  <c r="B91" i="1"/>
  <c r="A91" i="1"/>
  <c r="G90" i="1"/>
  <c r="F90" i="1"/>
  <c r="E90" i="1"/>
  <c r="D90" i="1"/>
  <c r="C90" i="1"/>
  <c r="B90" i="1"/>
  <c r="A90" i="1"/>
  <c r="G89" i="1"/>
  <c r="F89" i="1"/>
  <c r="E89" i="1"/>
  <c r="D89" i="1"/>
  <c r="C89" i="1"/>
  <c r="B89" i="1"/>
  <c r="A89" i="1"/>
  <c r="G88" i="1"/>
  <c r="F88" i="1"/>
  <c r="E88" i="1"/>
  <c r="D88" i="1"/>
  <c r="C88" i="1"/>
  <c r="B88" i="1"/>
  <c r="A88" i="1"/>
  <c r="G87" i="1"/>
  <c r="F87" i="1"/>
  <c r="E87" i="1"/>
  <c r="D87" i="1"/>
  <c r="C87" i="1"/>
  <c r="B87" i="1"/>
  <c r="A87" i="1"/>
  <c r="G86" i="1"/>
  <c r="F86" i="1"/>
  <c r="E86" i="1"/>
  <c r="D86" i="1"/>
  <c r="C86" i="1"/>
  <c r="B86" i="1"/>
  <c r="A86" i="1"/>
  <c r="G85" i="1"/>
  <c r="F85" i="1"/>
  <c r="E85" i="1"/>
  <c r="D85" i="1"/>
  <c r="C85" i="1"/>
  <c r="B85" i="1"/>
  <c r="A85" i="1"/>
  <c r="G84" i="1"/>
  <c r="F84" i="1"/>
  <c r="E84" i="1"/>
  <c r="D84" i="1"/>
  <c r="C84" i="1"/>
  <c r="B84" i="1"/>
  <c r="A84" i="1"/>
  <c r="G83" i="1"/>
  <c r="F83" i="1"/>
  <c r="E83" i="1"/>
  <c r="D83" i="1"/>
  <c r="C83" i="1"/>
  <c r="B83" i="1"/>
  <c r="A83" i="1"/>
  <c r="G82" i="1"/>
  <c r="F82" i="1"/>
  <c r="E82" i="1"/>
  <c r="D82" i="1"/>
  <c r="C82" i="1"/>
  <c r="B82" i="1"/>
  <c r="A82" i="1"/>
  <c r="G81" i="1"/>
  <c r="F81" i="1"/>
  <c r="E81" i="1"/>
  <c r="D81" i="1"/>
  <c r="C81" i="1"/>
  <c r="B81" i="1"/>
  <c r="A81" i="1"/>
  <c r="G80" i="1"/>
  <c r="F80" i="1"/>
  <c r="E80" i="1"/>
  <c r="D80" i="1"/>
  <c r="C80" i="1"/>
  <c r="B80" i="1"/>
  <c r="A80" i="1"/>
  <c r="G79" i="1"/>
  <c r="F79" i="1"/>
  <c r="E79" i="1"/>
  <c r="D79" i="1"/>
  <c r="C79" i="1"/>
  <c r="B79" i="1"/>
  <c r="A79" i="1"/>
  <c r="G78" i="1"/>
  <c r="F78" i="1"/>
  <c r="E78" i="1"/>
  <c r="D78" i="1"/>
  <c r="C78" i="1"/>
  <c r="B78" i="1"/>
  <c r="A78" i="1"/>
  <c r="G77" i="1"/>
  <c r="F77" i="1"/>
  <c r="E77" i="1"/>
  <c r="D77" i="1"/>
  <c r="C77" i="1"/>
  <c r="B77" i="1"/>
  <c r="A77" i="1"/>
  <c r="G76" i="1"/>
  <c r="F76" i="1"/>
  <c r="E76" i="1"/>
  <c r="D76" i="1"/>
  <c r="C76" i="1"/>
  <c r="B76" i="1"/>
  <c r="A76" i="1"/>
  <c r="G75" i="1"/>
  <c r="F75" i="1"/>
  <c r="E75" i="1"/>
  <c r="D75" i="1"/>
  <c r="C75" i="1"/>
  <c r="B75" i="1"/>
  <c r="A75" i="1"/>
  <c r="G74" i="1"/>
  <c r="F74" i="1"/>
  <c r="E74" i="1"/>
  <c r="D74" i="1"/>
  <c r="C74" i="1"/>
  <c r="B74" i="1"/>
  <c r="A74" i="1"/>
  <c r="G73" i="1"/>
  <c r="F73" i="1"/>
  <c r="E73" i="1"/>
  <c r="D73" i="1"/>
  <c r="C73" i="1"/>
  <c r="B73" i="1"/>
  <c r="A73" i="1"/>
  <c r="G72" i="1"/>
  <c r="F72" i="1"/>
  <c r="E72" i="1"/>
  <c r="D72" i="1"/>
  <c r="C72" i="1"/>
  <c r="B72" i="1"/>
  <c r="A72" i="1"/>
  <c r="G71" i="1"/>
  <c r="F71" i="1"/>
  <c r="E71" i="1"/>
  <c r="D71" i="1"/>
  <c r="C71" i="1"/>
  <c r="B71" i="1"/>
  <c r="A71" i="1"/>
  <c r="G70" i="1"/>
  <c r="F70" i="1"/>
  <c r="E70" i="1"/>
  <c r="D70" i="1"/>
  <c r="C70" i="1"/>
  <c r="B70" i="1"/>
  <c r="A70"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G62" i="1"/>
  <c r="F62" i="1"/>
  <c r="E62" i="1"/>
  <c r="D62" i="1"/>
  <c r="C62" i="1"/>
  <c r="B62" i="1"/>
  <c r="A62" i="1"/>
  <c r="G61" i="1"/>
  <c r="F61" i="1"/>
  <c r="E61" i="1"/>
  <c r="D61" i="1"/>
  <c r="C61" i="1"/>
  <c r="B61" i="1"/>
  <c r="A61" i="1"/>
  <c r="G60" i="1"/>
  <c r="F60" i="1"/>
  <c r="E60" i="1"/>
  <c r="D60" i="1"/>
  <c r="C60" i="1"/>
  <c r="B60" i="1"/>
  <c r="A60" i="1"/>
  <c r="G59" i="1"/>
  <c r="F59" i="1"/>
  <c r="E59" i="1"/>
  <c r="D59" i="1"/>
  <c r="C59" i="1"/>
  <c r="B59" i="1"/>
  <c r="A59" i="1"/>
  <c r="G58" i="1"/>
  <c r="F58" i="1"/>
  <c r="E58" i="1"/>
  <c r="D58" i="1"/>
  <c r="C58" i="1"/>
  <c r="B58" i="1"/>
  <c r="A58" i="1"/>
  <c r="G57" i="1"/>
  <c r="F57" i="1"/>
  <c r="E57" i="1"/>
  <c r="D57" i="1"/>
  <c r="C57" i="1"/>
  <c r="B57" i="1"/>
  <c r="A57" i="1"/>
  <c r="G56" i="1"/>
  <c r="F56" i="1"/>
  <c r="E56" i="1"/>
  <c r="D56" i="1"/>
  <c r="C56" i="1"/>
  <c r="B56" i="1"/>
  <c r="A56" i="1"/>
  <c r="G55" i="1"/>
  <c r="F55" i="1"/>
  <c r="E55" i="1"/>
  <c r="D55" i="1"/>
  <c r="C55" i="1"/>
  <c r="B55" i="1"/>
  <c r="A55" i="1"/>
  <c r="G54" i="1"/>
  <c r="F54" i="1"/>
  <c r="E54" i="1"/>
  <c r="D54" i="1"/>
  <c r="C54" i="1"/>
  <c r="B54" i="1"/>
  <c r="A54" i="1"/>
  <c r="G53" i="1"/>
  <c r="F53" i="1"/>
  <c r="E53" i="1"/>
  <c r="D53" i="1"/>
  <c r="C53" i="1"/>
  <c r="B53" i="1"/>
  <c r="A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G24" i="1"/>
  <c r="F24" i="1"/>
  <c r="E24" i="1"/>
  <c r="D24" i="1"/>
  <c r="C24" i="1"/>
  <c r="B24" i="1"/>
  <c r="A24" i="1"/>
  <c r="G23" i="1"/>
  <c r="F23" i="1"/>
  <c r="E23" i="1"/>
  <c r="D23" i="1"/>
  <c r="C23" i="1"/>
  <c r="B23" i="1"/>
  <c r="A23" i="1"/>
  <c r="G22" i="1"/>
  <c r="F22" i="1"/>
  <c r="E22" i="1"/>
  <c r="D22" i="1"/>
  <c r="C22" i="1"/>
  <c r="B22" i="1"/>
  <c r="A22" i="1"/>
  <c r="G21" i="1"/>
  <c r="F21" i="1"/>
  <c r="E21" i="1"/>
  <c r="D21" i="1"/>
  <c r="C21" i="1"/>
  <c r="B21" i="1"/>
  <c r="A21" i="1"/>
  <c r="G20" i="1"/>
  <c r="F20" i="1"/>
  <c r="E20" i="1"/>
  <c r="D20" i="1"/>
  <c r="C20" i="1"/>
  <c r="B20" i="1"/>
  <c r="A20" i="1"/>
  <c r="G19" i="1"/>
  <c r="F19" i="1"/>
  <c r="E19" i="1"/>
  <c r="D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10" i="1"/>
  <c r="F10" i="1"/>
  <c r="E10" i="1"/>
  <c r="D10" i="1"/>
  <c r="C10" i="1"/>
  <c r="B10" i="1"/>
  <c r="A10" i="1"/>
  <c r="G9" i="1"/>
  <c r="F9" i="1"/>
  <c r="E9" i="1"/>
  <c r="D9" i="1"/>
  <c r="C9" i="1"/>
  <c r="B9" i="1"/>
  <c r="A9" i="1"/>
  <c r="G8" i="1"/>
  <c r="F8" i="1"/>
  <c r="E8" i="1"/>
  <c r="D8" i="1"/>
  <c r="C8" i="1"/>
  <c r="B8" i="1"/>
  <c r="A8" i="1"/>
  <c r="G7" i="1"/>
  <c r="F7" i="1"/>
  <c r="E7" i="1"/>
  <c r="D7" i="1"/>
  <c r="C7" i="1"/>
  <c r="B7" i="1"/>
  <c r="A7" i="1"/>
  <c r="G6" i="1"/>
  <c r="F6" i="1"/>
  <c r="E6" i="1"/>
  <c r="D6" i="1"/>
  <c r="C6" i="1"/>
  <c r="B6" i="1"/>
  <c r="A6" i="1"/>
  <c r="G5" i="1"/>
  <c r="F5" i="1"/>
  <c r="E5" i="1"/>
  <c r="D5" i="1"/>
  <c r="C5" i="1"/>
  <c r="B5" i="1"/>
  <c r="A5" i="1"/>
  <c r="G4" i="1"/>
  <c r="F4" i="1"/>
  <c r="E4" i="1"/>
  <c r="D4" i="1"/>
  <c r="C4" i="1"/>
  <c r="B4" i="1"/>
  <c r="A4" i="1"/>
  <c r="G3" i="1"/>
  <c r="F3" i="1"/>
  <c r="E3" i="1"/>
  <c r="D3" i="1"/>
  <c r="C3" i="1"/>
  <c r="B3" i="1"/>
  <c r="A3" i="1"/>
  <c r="G2" i="1"/>
  <c r="F2" i="1"/>
  <c r="E2" i="1"/>
  <c r="D2" i="1"/>
  <c r="C2" i="1"/>
  <c r="A2" i="1"/>
  <c r="B2" i="1"/>
  <c r="AB250" i="1"/>
  <c r="AC250" i="1" s="1"/>
  <c r="AB249" i="1"/>
  <c r="AC249" i="1" s="1"/>
  <c r="AB248" i="1"/>
  <c r="AC248" i="1" s="1"/>
  <c r="AB247" i="1"/>
  <c r="AC247" i="1" s="1"/>
  <c r="AB246" i="1"/>
  <c r="AC246" i="1" s="1"/>
  <c r="AB245" i="1"/>
  <c r="AC245" i="1" s="1"/>
  <c r="AB244" i="1"/>
  <c r="AC244" i="1" s="1"/>
  <c r="AB243" i="1"/>
  <c r="AC243" i="1" s="1"/>
  <c r="AB242" i="1"/>
  <c r="AC242" i="1" s="1"/>
  <c r="AB241" i="1"/>
  <c r="AC241" i="1" s="1"/>
  <c r="AB240" i="1"/>
  <c r="AC240" i="1" s="1"/>
  <c r="AB239" i="1"/>
  <c r="AC239" i="1" s="1"/>
  <c r="AB238" i="1"/>
  <c r="AC238" i="1" s="1"/>
  <c r="AB237" i="1"/>
  <c r="AC237" i="1" s="1"/>
  <c r="AB236" i="1"/>
  <c r="AC236" i="1" s="1"/>
  <c r="AB235" i="1"/>
  <c r="AC235" i="1" s="1"/>
  <c r="AB234" i="1"/>
  <c r="AC234" i="1" s="1"/>
  <c r="AB233" i="1"/>
  <c r="AC233" i="1" s="1"/>
  <c r="AB232" i="1"/>
  <c r="AC232" i="1" s="1"/>
  <c r="AB231" i="1"/>
  <c r="AC231" i="1" s="1"/>
  <c r="AB230" i="1"/>
  <c r="AC230" i="1" s="1"/>
  <c r="AB229" i="1"/>
  <c r="AC229" i="1" s="1"/>
  <c r="AB228" i="1"/>
  <c r="AC228" i="1" s="1"/>
  <c r="AB227" i="1"/>
  <c r="AC227" i="1" s="1"/>
  <c r="AB226" i="1"/>
  <c r="AC226" i="1" s="1"/>
  <c r="AB225" i="1"/>
  <c r="AC225" i="1" s="1"/>
  <c r="AB224" i="1"/>
  <c r="AC224" i="1" s="1"/>
  <c r="AB223" i="1"/>
  <c r="AC223" i="1" s="1"/>
  <c r="AB222" i="1"/>
  <c r="AC222" i="1" s="1"/>
  <c r="AB221" i="1"/>
  <c r="AC221" i="1" s="1"/>
  <c r="AB220" i="1"/>
  <c r="AC220" i="1" s="1"/>
  <c r="AB219" i="1"/>
  <c r="AC219" i="1" s="1"/>
  <c r="AB218" i="1"/>
  <c r="AC218" i="1" s="1"/>
  <c r="AB217" i="1"/>
  <c r="AC217" i="1" s="1"/>
  <c r="AB216" i="1"/>
  <c r="AC216" i="1" s="1"/>
  <c r="AB215" i="1"/>
  <c r="AC215" i="1" s="1"/>
  <c r="AB214" i="1"/>
  <c r="AC214" i="1" s="1"/>
  <c r="AB213" i="1"/>
  <c r="AC213" i="1" s="1"/>
  <c r="AB212" i="1"/>
  <c r="AC212" i="1" s="1"/>
  <c r="AB211" i="1"/>
  <c r="AC211" i="1" s="1"/>
  <c r="AB210" i="1"/>
  <c r="AC210" i="1" s="1"/>
  <c r="AB209" i="1"/>
  <c r="AC209" i="1" s="1"/>
  <c r="AB208" i="1"/>
  <c r="AC208" i="1" s="1"/>
  <c r="AB207" i="1"/>
  <c r="AC207" i="1" s="1"/>
  <c r="AB206" i="1"/>
  <c r="AC206" i="1" s="1"/>
  <c r="AB205" i="1"/>
  <c r="AC205" i="1" s="1"/>
  <c r="AB204" i="1"/>
  <c r="AC204" i="1" s="1"/>
  <c r="AB203" i="1"/>
  <c r="AC203" i="1" s="1"/>
  <c r="AB202" i="1"/>
  <c r="AC202" i="1" s="1"/>
  <c r="AB201" i="1"/>
  <c r="AC201" i="1" s="1"/>
  <c r="AB200" i="1"/>
  <c r="AC200" i="1" s="1"/>
  <c r="AB199" i="1"/>
  <c r="AC199" i="1" s="1"/>
  <c r="AB198" i="1"/>
  <c r="AC198" i="1" s="1"/>
  <c r="AB197" i="1"/>
  <c r="AC197" i="1" s="1"/>
  <c r="AB196" i="1"/>
  <c r="AC196" i="1" s="1"/>
  <c r="AB195" i="1"/>
  <c r="AC195" i="1" s="1"/>
  <c r="AB194" i="1"/>
  <c r="AC194" i="1" s="1"/>
  <c r="AB193" i="1"/>
  <c r="AC193" i="1" s="1"/>
  <c r="AB192" i="1"/>
  <c r="AC192" i="1" s="1"/>
  <c r="AB191" i="1"/>
  <c r="AC191" i="1" s="1"/>
  <c r="AB190" i="1"/>
  <c r="AC190" i="1" s="1"/>
  <c r="AB189" i="1"/>
  <c r="AC189" i="1" s="1"/>
  <c r="AB188" i="1"/>
  <c r="AC188" i="1" s="1"/>
  <c r="AB187" i="1"/>
  <c r="AC187" i="1" s="1"/>
  <c r="AB186" i="1"/>
  <c r="AC186" i="1" s="1"/>
  <c r="AB185" i="1"/>
  <c r="AC185" i="1" s="1"/>
  <c r="AB184" i="1"/>
  <c r="AC184" i="1" s="1"/>
  <c r="AB183" i="1"/>
  <c r="AC183" i="1" s="1"/>
  <c r="AB182" i="1"/>
  <c r="AC182" i="1" s="1"/>
  <c r="AB181" i="1"/>
  <c r="AC181" i="1" s="1"/>
  <c r="AB180" i="1"/>
  <c r="AC180" i="1" s="1"/>
  <c r="AB179" i="1"/>
  <c r="AC179" i="1" s="1"/>
  <c r="AB178" i="1"/>
  <c r="AC178" i="1" s="1"/>
  <c r="AB177" i="1"/>
  <c r="AC177" i="1" s="1"/>
  <c r="AB176" i="1"/>
  <c r="AC176" i="1" s="1"/>
  <c r="AB175" i="1"/>
  <c r="AC175" i="1" s="1"/>
  <c r="AB174" i="1"/>
  <c r="AC174" i="1" s="1"/>
  <c r="AB173" i="1"/>
  <c r="AC173" i="1" s="1"/>
  <c r="AB172" i="1"/>
  <c r="AC172" i="1" s="1"/>
  <c r="AB171" i="1"/>
  <c r="AC171" i="1" s="1"/>
  <c r="AB170" i="1"/>
  <c r="AC170" i="1" s="1"/>
  <c r="AB169" i="1"/>
  <c r="AC169" i="1" s="1"/>
  <c r="AB168" i="1"/>
  <c r="AC168" i="1" s="1"/>
  <c r="AB167" i="1"/>
  <c r="AC167" i="1" s="1"/>
  <c r="AB166" i="1"/>
  <c r="AC166" i="1" s="1"/>
  <c r="AB165" i="1"/>
  <c r="AC165" i="1" s="1"/>
  <c r="AB164" i="1"/>
  <c r="AC164" i="1" s="1"/>
  <c r="AB163" i="1"/>
  <c r="AC163" i="1" s="1"/>
  <c r="AB162" i="1"/>
  <c r="AC162" i="1" s="1"/>
  <c r="AB161" i="1"/>
  <c r="AC161" i="1" s="1"/>
  <c r="AB160" i="1"/>
  <c r="AC160" i="1" s="1"/>
  <c r="AB159" i="1"/>
  <c r="AC159" i="1" s="1"/>
  <c r="AB158" i="1"/>
  <c r="AC158" i="1" s="1"/>
  <c r="AB157" i="1"/>
  <c r="AC157" i="1" s="1"/>
  <c r="AB156" i="1"/>
  <c r="AC156" i="1" s="1"/>
  <c r="AB155" i="1"/>
  <c r="AC155" i="1" s="1"/>
  <c r="AB154" i="1"/>
  <c r="AC154" i="1" s="1"/>
  <c r="AB153" i="1"/>
  <c r="AC153" i="1" s="1"/>
  <c r="AB152" i="1"/>
  <c r="AC152" i="1" s="1"/>
  <c r="AB151" i="1"/>
  <c r="AC151" i="1" s="1"/>
  <c r="AB150" i="1"/>
  <c r="AC150" i="1" s="1"/>
  <c r="AB149" i="1"/>
  <c r="AC149" i="1" s="1"/>
  <c r="AB148" i="1"/>
  <c r="AC148" i="1" s="1"/>
  <c r="AB147" i="1"/>
  <c r="AC147" i="1" s="1"/>
  <c r="AB146" i="1"/>
  <c r="AC146" i="1" s="1"/>
  <c r="AB145" i="1"/>
  <c r="AC145" i="1" s="1"/>
  <c r="AB144" i="1"/>
  <c r="AC144" i="1" s="1"/>
  <c r="AB143" i="1"/>
  <c r="AC143" i="1" s="1"/>
  <c r="AB142" i="1"/>
  <c r="AC142" i="1" s="1"/>
  <c r="AB141" i="1"/>
  <c r="AC141" i="1" s="1"/>
  <c r="AB140" i="1"/>
  <c r="AC140" i="1" s="1"/>
  <c r="AB139" i="1"/>
  <c r="AC139" i="1" s="1"/>
  <c r="AB138" i="1"/>
  <c r="AC138" i="1" s="1"/>
  <c r="AB137" i="1"/>
  <c r="AC137" i="1" s="1"/>
  <c r="AB136" i="1"/>
  <c r="AC136" i="1" s="1"/>
  <c r="AB135" i="1"/>
  <c r="AC135" i="1" s="1"/>
  <c r="AB134" i="1"/>
  <c r="AC134" i="1" s="1"/>
  <c r="AB133" i="1"/>
  <c r="AC133" i="1" s="1"/>
  <c r="AB132" i="1"/>
  <c r="AC132" i="1" s="1"/>
  <c r="AB131" i="1"/>
  <c r="AC131" i="1" s="1"/>
  <c r="AB130" i="1"/>
  <c r="AC130" i="1" s="1"/>
  <c r="AB129" i="1"/>
  <c r="AC129" i="1" s="1"/>
  <c r="AB128" i="1"/>
  <c r="AC128" i="1" s="1"/>
  <c r="AB127" i="1"/>
  <c r="AC127" i="1" s="1"/>
  <c r="AB126" i="1"/>
  <c r="AC126" i="1" s="1"/>
  <c r="AB125" i="1"/>
  <c r="AC125" i="1" s="1"/>
  <c r="AB124" i="1"/>
  <c r="AC124" i="1" s="1"/>
  <c r="AB123" i="1"/>
  <c r="AC123" i="1" s="1"/>
  <c r="AB122" i="1"/>
  <c r="AC122" i="1" s="1"/>
  <c r="AB121" i="1"/>
  <c r="AC121" i="1" s="1"/>
  <c r="AB120" i="1"/>
  <c r="AC120" i="1" s="1"/>
  <c r="AB119" i="1"/>
  <c r="AC119" i="1" s="1"/>
  <c r="AB118" i="1"/>
  <c r="AC118" i="1" s="1"/>
  <c r="AB117" i="1"/>
  <c r="AC117" i="1" s="1"/>
  <c r="AB116" i="1"/>
  <c r="AC116" i="1" s="1"/>
  <c r="AB115" i="1"/>
  <c r="AC115" i="1" s="1"/>
  <c r="AB114" i="1"/>
  <c r="AC114" i="1" s="1"/>
  <c r="AB113" i="1"/>
  <c r="AC113" i="1" s="1"/>
  <c r="AB112" i="1"/>
  <c r="AC112" i="1" s="1"/>
  <c r="AB111" i="1"/>
  <c r="AC111" i="1" s="1"/>
  <c r="AB110" i="1"/>
  <c r="AC110" i="1" s="1"/>
  <c r="AB109" i="1"/>
  <c r="AC109" i="1" s="1"/>
  <c r="AB108" i="1"/>
  <c r="AC108" i="1" s="1"/>
  <c r="AB107" i="1"/>
  <c r="AC107" i="1" s="1"/>
  <c r="AB106" i="1"/>
  <c r="AC106" i="1" s="1"/>
  <c r="AB105" i="1"/>
  <c r="AC105" i="1" s="1"/>
  <c r="AB104" i="1"/>
  <c r="AC104" i="1" s="1"/>
  <c r="AB103" i="1"/>
  <c r="AC103" i="1" s="1"/>
  <c r="AB102" i="1"/>
  <c r="AC102" i="1" s="1"/>
  <c r="AB101" i="1"/>
  <c r="AC101" i="1" s="1"/>
  <c r="AB100" i="1"/>
  <c r="AC100" i="1" s="1"/>
  <c r="AB99" i="1"/>
  <c r="AC99" i="1" s="1"/>
  <c r="AB98" i="1"/>
  <c r="AC98" i="1" s="1"/>
  <c r="AB97" i="1"/>
  <c r="AC97" i="1" s="1"/>
  <c r="AB96" i="1"/>
  <c r="AC96" i="1" s="1"/>
  <c r="AB95" i="1"/>
  <c r="AC95" i="1" s="1"/>
  <c r="AB94" i="1"/>
  <c r="AC94" i="1" s="1"/>
  <c r="AB93" i="1"/>
  <c r="AC93" i="1" s="1"/>
  <c r="AB92" i="1"/>
  <c r="AC92" i="1" s="1"/>
  <c r="AB91" i="1"/>
  <c r="AC91" i="1" s="1"/>
  <c r="AB90" i="1"/>
  <c r="AC90" i="1" s="1"/>
  <c r="AB89" i="1"/>
  <c r="AC89" i="1" s="1"/>
  <c r="AB88" i="1"/>
  <c r="AC88" i="1" s="1"/>
  <c r="AB87" i="1"/>
  <c r="AC87" i="1" s="1"/>
  <c r="AB86" i="1"/>
  <c r="AC86" i="1" s="1"/>
  <c r="AB85" i="1"/>
  <c r="AC85" i="1" s="1"/>
  <c r="AB84" i="1"/>
  <c r="AC84" i="1" s="1"/>
  <c r="AB83" i="1"/>
  <c r="AC83" i="1" s="1"/>
  <c r="AB82" i="1"/>
  <c r="AC82" i="1" s="1"/>
  <c r="AB81" i="1"/>
  <c r="AC81" i="1" s="1"/>
  <c r="AB80" i="1"/>
  <c r="AC80" i="1" s="1"/>
  <c r="AB79" i="1"/>
  <c r="AC79" i="1" s="1"/>
  <c r="AB78" i="1"/>
  <c r="AC78" i="1" s="1"/>
  <c r="AB77" i="1"/>
  <c r="AC77" i="1" s="1"/>
  <c r="AB76" i="1"/>
  <c r="AC76" i="1" s="1"/>
  <c r="AB75" i="1"/>
  <c r="AC75" i="1" s="1"/>
  <c r="AB74" i="1"/>
  <c r="AC74" i="1" s="1"/>
  <c r="AB73" i="1"/>
  <c r="AC73" i="1" s="1"/>
  <c r="AB72" i="1"/>
  <c r="AC72" i="1" s="1"/>
  <c r="AB71" i="1"/>
  <c r="AC71" i="1" s="1"/>
  <c r="AB70" i="1"/>
  <c r="AC70" i="1" s="1"/>
  <c r="AB69" i="1"/>
  <c r="AC69" i="1" s="1"/>
  <c r="AB68" i="1"/>
  <c r="AC68" i="1" s="1"/>
  <c r="AB67" i="1"/>
  <c r="AC67" i="1" s="1"/>
  <c r="AB66" i="1"/>
  <c r="AC66" i="1" s="1"/>
  <c r="AB65" i="1"/>
  <c r="AC65" i="1" s="1"/>
  <c r="AB64" i="1"/>
  <c r="AC64" i="1" s="1"/>
  <c r="AB63" i="1"/>
  <c r="AC63" i="1" s="1"/>
  <c r="AB62" i="1"/>
  <c r="AC62" i="1" s="1"/>
  <c r="AB61" i="1"/>
  <c r="AC61" i="1" s="1"/>
  <c r="AB60" i="1"/>
  <c r="AC60" i="1" s="1"/>
  <c r="AB59" i="1"/>
  <c r="AC59" i="1" s="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40" i="1"/>
  <c r="AC40" i="1" s="1"/>
  <c r="AB39" i="1"/>
  <c r="AC39" i="1" s="1"/>
  <c r="AB38" i="1"/>
  <c r="AC38" i="1" s="1"/>
  <c r="AB37" i="1"/>
  <c r="AC37" i="1" s="1"/>
  <c r="AB36" i="1"/>
  <c r="AC36" i="1" s="1"/>
  <c r="AB35" i="1"/>
  <c r="AC35" i="1" s="1"/>
  <c r="AB34" i="1"/>
  <c r="AC34" i="1" s="1"/>
  <c r="AB33" i="1"/>
  <c r="AC33" i="1" s="1"/>
  <c r="AB32" i="1"/>
  <c r="AC32" i="1" s="1"/>
  <c r="AB31" i="1"/>
  <c r="AC31" i="1" s="1"/>
  <c r="AB30" i="1"/>
  <c r="AC30" i="1" s="1"/>
  <c r="AB29" i="1"/>
  <c r="AC29" i="1" s="1"/>
  <c r="AB28" i="1"/>
  <c r="AC28" i="1" s="1"/>
  <c r="AB27" i="1"/>
  <c r="AC27" i="1" s="1"/>
  <c r="AB26" i="1"/>
  <c r="AC26" i="1" s="1"/>
  <c r="AB25" i="1"/>
  <c r="AC25" i="1" s="1"/>
  <c r="AB24" i="1"/>
  <c r="AC24" i="1" s="1"/>
  <c r="AB23" i="1"/>
  <c r="AC23" i="1" s="1"/>
  <c r="AB22" i="1"/>
  <c r="AC22" i="1" s="1"/>
  <c r="AB21" i="1"/>
  <c r="AC21" i="1" s="1"/>
  <c r="AB20" i="1"/>
  <c r="AC20" i="1" s="1"/>
  <c r="AB19" i="1"/>
  <c r="AC19" i="1" s="1"/>
  <c r="AB18" i="1"/>
  <c r="AC18" i="1" s="1"/>
  <c r="AB17" i="1"/>
  <c r="AC17" i="1" s="1"/>
  <c r="AB16" i="1"/>
  <c r="AC16" i="1" s="1"/>
  <c r="AB15" i="1"/>
  <c r="AC15" i="1" s="1"/>
  <c r="AB14" i="1"/>
  <c r="AC14" i="1" s="1"/>
  <c r="AB13" i="1"/>
  <c r="AC13" i="1" s="1"/>
  <c r="AB12" i="1"/>
  <c r="AC12" i="1" s="1"/>
  <c r="AB11" i="1"/>
  <c r="AC11" i="1" s="1"/>
  <c r="AB10" i="1"/>
  <c r="AC10" i="1" s="1"/>
  <c r="AB9" i="1"/>
  <c r="AC9" i="1" s="1"/>
  <c r="AB8" i="1"/>
  <c r="AC8" i="1" s="1"/>
  <c r="AB7" i="1"/>
  <c r="AC7" i="1" s="1"/>
  <c r="AB6" i="1"/>
  <c r="AC6" i="1" s="1"/>
  <c r="AB5" i="1"/>
  <c r="AC5" i="1" s="1"/>
  <c r="AB4" i="1"/>
  <c r="AC4" i="1" s="1"/>
  <c r="AB3" i="1"/>
  <c r="AC3" i="1" s="1"/>
  <c r="AB2" i="1"/>
  <c r="AC2" i="1" s="1"/>
  <c r="AA250" i="1"/>
  <c r="Y250" i="1"/>
  <c r="X250" i="1"/>
  <c r="R250" i="1"/>
  <c r="Q250" i="1"/>
  <c r="AA249" i="1"/>
  <c r="Y249" i="1"/>
  <c r="X249" i="1"/>
  <c r="R249" i="1"/>
  <c r="Q249" i="1"/>
  <c r="AA248" i="1"/>
  <c r="Y248" i="1"/>
  <c r="X248" i="1"/>
  <c r="R248" i="1"/>
  <c r="Q248" i="1"/>
  <c r="AA247" i="1"/>
  <c r="Y247" i="1"/>
  <c r="X247" i="1"/>
  <c r="R247" i="1"/>
  <c r="Q247" i="1"/>
  <c r="AA246" i="1"/>
  <c r="Y246" i="1"/>
  <c r="X246" i="1"/>
  <c r="R246" i="1"/>
  <c r="Q246" i="1"/>
  <c r="AA245" i="1"/>
  <c r="Y245" i="1"/>
  <c r="X245" i="1"/>
  <c r="R245" i="1"/>
  <c r="Q245" i="1"/>
  <c r="AA244" i="1"/>
  <c r="Y244" i="1"/>
  <c r="X244" i="1"/>
  <c r="R244" i="1"/>
  <c r="Q244" i="1"/>
  <c r="AA243" i="1"/>
  <c r="Y243" i="1"/>
  <c r="X243" i="1"/>
  <c r="R243" i="1"/>
  <c r="Q243" i="1"/>
  <c r="AA242" i="1"/>
  <c r="Y242" i="1"/>
  <c r="X242" i="1"/>
  <c r="R242" i="1"/>
  <c r="Q242" i="1"/>
  <c r="AA241" i="1"/>
  <c r="Y241" i="1"/>
  <c r="X241" i="1"/>
  <c r="R241" i="1"/>
  <c r="Q241" i="1"/>
  <c r="AA240" i="1"/>
  <c r="Y240" i="1"/>
  <c r="X240" i="1"/>
  <c r="R240" i="1"/>
  <c r="Q240" i="1"/>
  <c r="AA239" i="1"/>
  <c r="Y239" i="1"/>
  <c r="X239" i="1"/>
  <c r="R239" i="1"/>
  <c r="Q239" i="1"/>
  <c r="AA238" i="1"/>
  <c r="Y238" i="1"/>
  <c r="X238" i="1"/>
  <c r="R238" i="1"/>
  <c r="Q238" i="1"/>
  <c r="AA237" i="1"/>
  <c r="Y237" i="1"/>
  <c r="X237" i="1"/>
  <c r="R237" i="1"/>
  <c r="Q237" i="1"/>
  <c r="AA236" i="1"/>
  <c r="Y236" i="1"/>
  <c r="X236" i="1"/>
  <c r="R236" i="1"/>
  <c r="Q236" i="1"/>
  <c r="AA235" i="1"/>
  <c r="Y235" i="1"/>
  <c r="X235" i="1"/>
  <c r="R235" i="1"/>
  <c r="Q235" i="1"/>
  <c r="AA234" i="1"/>
  <c r="Y234" i="1"/>
  <c r="X234" i="1"/>
  <c r="R234" i="1"/>
  <c r="Q234" i="1"/>
  <c r="AA233" i="1"/>
  <c r="Y233" i="1"/>
  <c r="X233" i="1"/>
  <c r="R233" i="1"/>
  <c r="Q233" i="1"/>
  <c r="AA232" i="1"/>
  <c r="Y232" i="1"/>
  <c r="X232" i="1"/>
  <c r="R232" i="1"/>
  <c r="Q232" i="1"/>
  <c r="AA231" i="1"/>
  <c r="Y231" i="1"/>
  <c r="X231" i="1"/>
  <c r="R231" i="1"/>
  <c r="Q231" i="1"/>
  <c r="AA230" i="1"/>
  <c r="Y230" i="1"/>
  <c r="X230" i="1"/>
  <c r="R230" i="1"/>
  <c r="Q230" i="1"/>
  <c r="AA229" i="1"/>
  <c r="Y229" i="1"/>
  <c r="X229" i="1"/>
  <c r="R229" i="1"/>
  <c r="Q229" i="1"/>
  <c r="AA228" i="1"/>
  <c r="Y228" i="1"/>
  <c r="X228" i="1"/>
  <c r="R228" i="1"/>
  <c r="Q228" i="1"/>
  <c r="AA227" i="1"/>
  <c r="Y227" i="1"/>
  <c r="X227" i="1"/>
  <c r="R227" i="1"/>
  <c r="Q227" i="1"/>
  <c r="AA226" i="1"/>
  <c r="Y226" i="1"/>
  <c r="X226" i="1"/>
  <c r="R226" i="1"/>
  <c r="Q226" i="1"/>
  <c r="AA225" i="1"/>
  <c r="Y225" i="1"/>
  <c r="X225" i="1"/>
  <c r="R225" i="1"/>
  <c r="Q225" i="1"/>
  <c r="AA224" i="1"/>
  <c r="Y224" i="1"/>
  <c r="X224" i="1"/>
  <c r="R224" i="1"/>
  <c r="Q224" i="1"/>
  <c r="AA223" i="1"/>
  <c r="Y223" i="1"/>
  <c r="X223" i="1"/>
  <c r="R223" i="1"/>
  <c r="Q223" i="1"/>
  <c r="AA222" i="1"/>
  <c r="Y222" i="1"/>
  <c r="X222" i="1"/>
  <c r="Z222" i="1" s="1"/>
  <c r="R222" i="1"/>
  <c r="Q222" i="1"/>
  <c r="S222" i="1" s="1"/>
  <c r="AA221" i="1"/>
  <c r="Y221" i="1"/>
  <c r="X221" i="1"/>
  <c r="R221" i="1"/>
  <c r="Q221" i="1"/>
  <c r="AA220" i="1"/>
  <c r="Y220" i="1"/>
  <c r="X220" i="1"/>
  <c r="Z220" i="1" s="1"/>
  <c r="R220" i="1"/>
  <c r="Q220" i="1"/>
  <c r="S220" i="1" s="1"/>
  <c r="AA219" i="1"/>
  <c r="Y219" i="1"/>
  <c r="X219" i="1"/>
  <c r="R219" i="1"/>
  <c r="Q219" i="1"/>
  <c r="AA218" i="1"/>
  <c r="Y218" i="1"/>
  <c r="X218" i="1"/>
  <c r="Z218" i="1" s="1"/>
  <c r="R218" i="1"/>
  <c r="Q218" i="1"/>
  <c r="S218" i="1" s="1"/>
  <c r="AA217" i="1"/>
  <c r="Y217" i="1"/>
  <c r="X217" i="1"/>
  <c r="R217" i="1"/>
  <c r="Q217" i="1"/>
  <c r="AA216" i="1"/>
  <c r="Y216" i="1"/>
  <c r="X216" i="1"/>
  <c r="Z216" i="1" s="1"/>
  <c r="R216" i="1"/>
  <c r="Q216" i="1"/>
  <c r="S216" i="1" s="1"/>
  <c r="AA215" i="1"/>
  <c r="Y215" i="1"/>
  <c r="X215" i="1"/>
  <c r="R215" i="1"/>
  <c r="Q215" i="1"/>
  <c r="AA214" i="1"/>
  <c r="Y214" i="1"/>
  <c r="X214" i="1"/>
  <c r="Z214" i="1" s="1"/>
  <c r="R214" i="1"/>
  <c r="Q214" i="1"/>
  <c r="S214" i="1" s="1"/>
  <c r="AA213" i="1"/>
  <c r="Y213" i="1"/>
  <c r="X213" i="1"/>
  <c r="R213" i="1"/>
  <c r="Q213" i="1"/>
  <c r="AA212" i="1"/>
  <c r="Y212" i="1"/>
  <c r="X212" i="1"/>
  <c r="Z212" i="1" s="1"/>
  <c r="R212" i="1"/>
  <c r="Q212" i="1"/>
  <c r="S212" i="1" s="1"/>
  <c r="AA211" i="1"/>
  <c r="Y211" i="1"/>
  <c r="X211" i="1"/>
  <c r="R211" i="1"/>
  <c r="Q211" i="1"/>
  <c r="AA210" i="1"/>
  <c r="Y210" i="1"/>
  <c r="X210" i="1"/>
  <c r="Z210" i="1" s="1"/>
  <c r="R210" i="1"/>
  <c r="Q210" i="1"/>
  <c r="S210" i="1" s="1"/>
  <c r="AA209" i="1"/>
  <c r="Y209" i="1"/>
  <c r="X209" i="1"/>
  <c r="R209" i="1"/>
  <c r="Q209" i="1"/>
  <c r="AA208" i="1"/>
  <c r="Y208" i="1"/>
  <c r="X208" i="1"/>
  <c r="Z208" i="1" s="1"/>
  <c r="R208" i="1"/>
  <c r="Q208" i="1"/>
  <c r="S208" i="1" s="1"/>
  <c r="AA207" i="1"/>
  <c r="Y207" i="1"/>
  <c r="X207" i="1"/>
  <c r="R207" i="1"/>
  <c r="Q207" i="1"/>
  <c r="AA206" i="1"/>
  <c r="Y206" i="1"/>
  <c r="X206" i="1"/>
  <c r="Z206" i="1" s="1"/>
  <c r="R206" i="1"/>
  <c r="Q206" i="1"/>
  <c r="S206" i="1" s="1"/>
  <c r="AA205" i="1"/>
  <c r="Y205" i="1"/>
  <c r="X205" i="1"/>
  <c r="R205" i="1"/>
  <c r="Q205" i="1"/>
  <c r="AA204" i="1"/>
  <c r="Y204" i="1"/>
  <c r="X204" i="1"/>
  <c r="R204" i="1"/>
  <c r="Q204" i="1"/>
  <c r="S204" i="1" s="1"/>
  <c r="AA203" i="1"/>
  <c r="Y203" i="1"/>
  <c r="X203" i="1"/>
  <c r="R203" i="1"/>
  <c r="Q203" i="1"/>
  <c r="AA202" i="1"/>
  <c r="Y202" i="1"/>
  <c r="X202" i="1"/>
  <c r="R202" i="1"/>
  <c r="Q202" i="1"/>
  <c r="S202" i="1" s="1"/>
  <c r="AA201" i="1"/>
  <c r="Y201" i="1"/>
  <c r="X201" i="1"/>
  <c r="R201" i="1"/>
  <c r="Q201" i="1"/>
  <c r="AA200" i="1"/>
  <c r="Y200" i="1"/>
  <c r="X200" i="1"/>
  <c r="Z200" i="1" s="1"/>
  <c r="R200" i="1"/>
  <c r="Q200" i="1"/>
  <c r="S200" i="1" s="1"/>
  <c r="AA199" i="1"/>
  <c r="Y199" i="1"/>
  <c r="X199" i="1"/>
  <c r="R199" i="1"/>
  <c r="Q199" i="1"/>
  <c r="AA198" i="1"/>
  <c r="Y198" i="1"/>
  <c r="X198" i="1"/>
  <c r="Z198" i="1" s="1"/>
  <c r="R198" i="1"/>
  <c r="Q198" i="1"/>
  <c r="S198" i="1" s="1"/>
  <c r="AA197" i="1"/>
  <c r="Y197" i="1"/>
  <c r="X197" i="1"/>
  <c r="R197" i="1"/>
  <c r="Q197" i="1"/>
  <c r="AA196" i="1"/>
  <c r="Y196" i="1"/>
  <c r="X196" i="1"/>
  <c r="R196" i="1"/>
  <c r="Q196" i="1"/>
  <c r="AA195" i="1"/>
  <c r="Y195" i="1"/>
  <c r="X195" i="1"/>
  <c r="R195" i="1"/>
  <c r="Q195" i="1"/>
  <c r="AA194" i="1"/>
  <c r="Y194" i="1"/>
  <c r="X194" i="1"/>
  <c r="R194" i="1"/>
  <c r="Q194" i="1"/>
  <c r="AA193" i="1"/>
  <c r="Y193" i="1"/>
  <c r="X193" i="1"/>
  <c r="R193" i="1"/>
  <c r="Q193" i="1"/>
  <c r="AA192" i="1"/>
  <c r="Y192" i="1"/>
  <c r="X192" i="1"/>
  <c r="R192" i="1"/>
  <c r="Q192" i="1"/>
  <c r="AA191" i="1"/>
  <c r="Y191" i="1"/>
  <c r="X191" i="1"/>
  <c r="R191" i="1"/>
  <c r="Q191" i="1"/>
  <c r="AA190" i="1"/>
  <c r="Y190" i="1"/>
  <c r="X190" i="1"/>
  <c r="R190" i="1"/>
  <c r="Q190" i="1"/>
  <c r="AA189" i="1"/>
  <c r="Y189" i="1"/>
  <c r="X189" i="1"/>
  <c r="R189" i="1"/>
  <c r="Q189" i="1"/>
  <c r="AA188" i="1"/>
  <c r="Y188" i="1"/>
  <c r="X188" i="1"/>
  <c r="R188" i="1"/>
  <c r="Q188" i="1"/>
  <c r="AA187" i="1"/>
  <c r="Y187" i="1"/>
  <c r="X187" i="1"/>
  <c r="R187" i="1"/>
  <c r="Q187" i="1"/>
  <c r="AA186" i="1"/>
  <c r="Y186" i="1"/>
  <c r="X186" i="1"/>
  <c r="R186" i="1"/>
  <c r="Q186" i="1"/>
  <c r="AA185" i="1"/>
  <c r="Y185" i="1"/>
  <c r="X185" i="1"/>
  <c r="R185" i="1"/>
  <c r="Q185" i="1"/>
  <c r="AA184" i="1"/>
  <c r="Y184" i="1"/>
  <c r="X184" i="1"/>
  <c r="R184" i="1"/>
  <c r="Q184" i="1"/>
  <c r="AA183" i="1"/>
  <c r="Y183" i="1"/>
  <c r="X183" i="1"/>
  <c r="R183" i="1"/>
  <c r="Q183" i="1"/>
  <c r="AA182" i="1"/>
  <c r="Y182" i="1"/>
  <c r="X182" i="1"/>
  <c r="R182" i="1"/>
  <c r="Q182" i="1"/>
  <c r="AA181" i="1"/>
  <c r="Y181" i="1"/>
  <c r="X181" i="1"/>
  <c r="R181" i="1"/>
  <c r="Q181" i="1"/>
  <c r="AA180" i="1"/>
  <c r="Y180" i="1"/>
  <c r="X180" i="1"/>
  <c r="R180" i="1"/>
  <c r="Q180" i="1"/>
  <c r="AA179" i="1"/>
  <c r="Y179" i="1"/>
  <c r="X179" i="1"/>
  <c r="R179" i="1"/>
  <c r="Q179" i="1"/>
  <c r="AA178" i="1"/>
  <c r="Y178" i="1"/>
  <c r="X178" i="1"/>
  <c r="R178" i="1"/>
  <c r="Q178" i="1"/>
  <c r="AA177" i="1"/>
  <c r="Y177" i="1"/>
  <c r="X177" i="1"/>
  <c r="R177" i="1"/>
  <c r="Q177" i="1"/>
  <c r="AA176" i="1"/>
  <c r="Y176" i="1"/>
  <c r="X176" i="1"/>
  <c r="R176" i="1"/>
  <c r="Q176" i="1"/>
  <c r="AA175" i="1"/>
  <c r="Y175" i="1"/>
  <c r="X175" i="1"/>
  <c r="R175" i="1"/>
  <c r="Q175" i="1"/>
  <c r="AA174" i="1"/>
  <c r="Y174" i="1"/>
  <c r="X174" i="1"/>
  <c r="R174" i="1"/>
  <c r="Q174" i="1"/>
  <c r="AA173" i="1"/>
  <c r="Y173" i="1"/>
  <c r="X173" i="1"/>
  <c r="R173" i="1"/>
  <c r="Q173" i="1"/>
  <c r="AA172" i="1"/>
  <c r="Y172" i="1"/>
  <c r="X172" i="1"/>
  <c r="R172" i="1"/>
  <c r="Q172" i="1"/>
  <c r="AA171" i="1"/>
  <c r="Y171" i="1"/>
  <c r="X171" i="1"/>
  <c r="R171" i="1"/>
  <c r="Q171" i="1"/>
  <c r="AA170" i="1"/>
  <c r="Y170" i="1"/>
  <c r="X170" i="1"/>
  <c r="R170" i="1"/>
  <c r="Q170" i="1"/>
  <c r="AA169" i="1"/>
  <c r="Y169" i="1"/>
  <c r="X169" i="1"/>
  <c r="R169" i="1"/>
  <c r="Q169" i="1"/>
  <c r="AA168" i="1"/>
  <c r="Y168" i="1"/>
  <c r="X168" i="1"/>
  <c r="R168" i="1"/>
  <c r="Q168" i="1"/>
  <c r="AA167" i="1"/>
  <c r="Y167" i="1"/>
  <c r="X167" i="1"/>
  <c r="R167" i="1"/>
  <c r="Q167" i="1"/>
  <c r="AA166" i="1"/>
  <c r="Y166" i="1"/>
  <c r="X166" i="1"/>
  <c r="R166" i="1"/>
  <c r="Q166" i="1"/>
  <c r="AA165" i="1"/>
  <c r="Y165" i="1"/>
  <c r="X165" i="1"/>
  <c r="R165" i="1"/>
  <c r="Q165" i="1"/>
  <c r="AA164" i="1"/>
  <c r="Y164" i="1"/>
  <c r="X164" i="1"/>
  <c r="R164" i="1"/>
  <c r="Q164" i="1"/>
  <c r="AA163" i="1"/>
  <c r="Y163" i="1"/>
  <c r="X163" i="1"/>
  <c r="R163" i="1"/>
  <c r="Q163" i="1"/>
  <c r="AA162" i="1"/>
  <c r="Y162" i="1"/>
  <c r="X162" i="1"/>
  <c r="R162" i="1"/>
  <c r="Q162" i="1"/>
  <c r="AA161" i="1"/>
  <c r="Y161" i="1"/>
  <c r="X161" i="1"/>
  <c r="R161" i="1"/>
  <c r="Q161" i="1"/>
  <c r="AA160" i="1"/>
  <c r="Y160" i="1"/>
  <c r="X160" i="1"/>
  <c r="R160" i="1"/>
  <c r="Q160" i="1"/>
  <c r="AA159" i="1"/>
  <c r="Y159" i="1"/>
  <c r="X159" i="1"/>
  <c r="R159" i="1"/>
  <c r="Q159" i="1"/>
  <c r="AA158" i="1"/>
  <c r="Y158" i="1"/>
  <c r="X158" i="1"/>
  <c r="R158" i="1"/>
  <c r="Q158" i="1"/>
  <c r="AA157" i="1"/>
  <c r="Y157" i="1"/>
  <c r="X157" i="1"/>
  <c r="R157" i="1"/>
  <c r="Q157" i="1"/>
  <c r="AA156" i="1"/>
  <c r="Y156" i="1"/>
  <c r="X156" i="1"/>
  <c r="R156" i="1"/>
  <c r="Q156" i="1"/>
  <c r="AA155" i="1"/>
  <c r="Y155" i="1"/>
  <c r="X155" i="1"/>
  <c r="R155" i="1"/>
  <c r="Q155" i="1"/>
  <c r="AA154" i="1"/>
  <c r="Y154" i="1"/>
  <c r="X154" i="1"/>
  <c r="R154" i="1"/>
  <c r="Q154" i="1"/>
  <c r="AA153" i="1"/>
  <c r="Y153" i="1"/>
  <c r="X153" i="1"/>
  <c r="R153" i="1"/>
  <c r="Q153" i="1"/>
  <c r="AA152" i="1"/>
  <c r="Y152" i="1"/>
  <c r="X152" i="1"/>
  <c r="R152" i="1"/>
  <c r="Q152" i="1"/>
  <c r="AA151" i="1"/>
  <c r="Y151" i="1"/>
  <c r="X151" i="1"/>
  <c r="R151" i="1"/>
  <c r="Q151" i="1"/>
  <c r="AA150" i="1"/>
  <c r="Y150" i="1"/>
  <c r="X150" i="1"/>
  <c r="R150" i="1"/>
  <c r="Q150" i="1"/>
  <c r="AA149" i="1"/>
  <c r="Y149" i="1"/>
  <c r="X149" i="1"/>
  <c r="R149" i="1"/>
  <c r="Q149" i="1"/>
  <c r="AA148" i="1"/>
  <c r="Y148" i="1"/>
  <c r="X148" i="1"/>
  <c r="R148" i="1"/>
  <c r="Q148" i="1"/>
  <c r="AA147" i="1"/>
  <c r="Y147" i="1"/>
  <c r="X147" i="1"/>
  <c r="R147" i="1"/>
  <c r="Q147" i="1"/>
  <c r="AA146" i="1"/>
  <c r="Y146" i="1"/>
  <c r="X146" i="1"/>
  <c r="R146" i="1"/>
  <c r="Q146" i="1"/>
  <c r="AA145" i="1"/>
  <c r="Y145" i="1"/>
  <c r="X145" i="1"/>
  <c r="R145" i="1"/>
  <c r="Q145" i="1"/>
  <c r="AA144" i="1"/>
  <c r="Y144" i="1"/>
  <c r="X144" i="1"/>
  <c r="R144" i="1"/>
  <c r="Q144" i="1"/>
  <c r="AA143" i="1"/>
  <c r="Y143" i="1"/>
  <c r="X143" i="1"/>
  <c r="R143" i="1"/>
  <c r="Q143" i="1"/>
  <c r="AA142" i="1"/>
  <c r="Y142" i="1"/>
  <c r="X142" i="1"/>
  <c r="R142" i="1"/>
  <c r="Q142" i="1"/>
  <c r="AA141" i="1"/>
  <c r="Y141" i="1"/>
  <c r="X141" i="1"/>
  <c r="R141" i="1"/>
  <c r="Q141" i="1"/>
  <c r="AA140" i="1"/>
  <c r="Y140" i="1"/>
  <c r="X140" i="1"/>
  <c r="R140" i="1"/>
  <c r="Q140" i="1"/>
  <c r="AA139" i="1"/>
  <c r="Y139" i="1"/>
  <c r="X139" i="1"/>
  <c r="R139" i="1"/>
  <c r="Q139" i="1"/>
  <c r="AA138" i="1"/>
  <c r="Y138" i="1"/>
  <c r="X138" i="1"/>
  <c r="R138" i="1"/>
  <c r="Q138" i="1"/>
  <c r="AA137" i="1"/>
  <c r="Y137" i="1"/>
  <c r="X137" i="1"/>
  <c r="R137" i="1"/>
  <c r="Q137" i="1"/>
  <c r="AA136" i="1"/>
  <c r="Y136" i="1"/>
  <c r="X136" i="1"/>
  <c r="R136" i="1"/>
  <c r="Q136" i="1"/>
  <c r="AA135" i="1"/>
  <c r="Y135" i="1"/>
  <c r="X135" i="1"/>
  <c r="R135" i="1"/>
  <c r="Q135" i="1"/>
  <c r="AA134" i="1"/>
  <c r="Y134" i="1"/>
  <c r="X134" i="1"/>
  <c r="R134" i="1"/>
  <c r="Q134" i="1"/>
  <c r="AA133" i="1"/>
  <c r="Y133" i="1"/>
  <c r="X133" i="1"/>
  <c r="R133" i="1"/>
  <c r="Q133" i="1"/>
  <c r="AA132" i="1"/>
  <c r="Y132" i="1"/>
  <c r="X132" i="1"/>
  <c r="R132" i="1"/>
  <c r="Q132" i="1"/>
  <c r="AA131" i="1"/>
  <c r="Y131" i="1"/>
  <c r="X131" i="1"/>
  <c r="R131" i="1"/>
  <c r="Q131" i="1"/>
  <c r="AA130" i="1"/>
  <c r="Y130" i="1"/>
  <c r="X130" i="1"/>
  <c r="R130" i="1"/>
  <c r="Q130" i="1"/>
  <c r="AA129" i="1"/>
  <c r="Y129" i="1"/>
  <c r="X129" i="1"/>
  <c r="R129" i="1"/>
  <c r="Q129" i="1"/>
  <c r="AA128" i="1"/>
  <c r="Y128" i="1"/>
  <c r="X128" i="1"/>
  <c r="R128" i="1"/>
  <c r="Q128" i="1"/>
  <c r="AA127" i="1"/>
  <c r="Y127" i="1"/>
  <c r="X127" i="1"/>
  <c r="R127" i="1"/>
  <c r="Q127" i="1"/>
  <c r="AA126" i="1"/>
  <c r="Y126" i="1"/>
  <c r="X126" i="1"/>
  <c r="R126" i="1"/>
  <c r="Q126" i="1"/>
  <c r="AA125" i="1"/>
  <c r="Y125" i="1"/>
  <c r="X125" i="1"/>
  <c r="R125" i="1"/>
  <c r="Q125" i="1"/>
  <c r="AA124" i="1"/>
  <c r="Y124" i="1"/>
  <c r="X124" i="1"/>
  <c r="R124" i="1"/>
  <c r="Q124" i="1"/>
  <c r="AA123" i="1"/>
  <c r="Y123" i="1"/>
  <c r="X123" i="1"/>
  <c r="R123" i="1"/>
  <c r="Q123" i="1"/>
  <c r="AA122" i="1"/>
  <c r="Y122" i="1"/>
  <c r="X122" i="1"/>
  <c r="R122" i="1"/>
  <c r="Q122" i="1"/>
  <c r="AA121" i="1"/>
  <c r="Y121" i="1"/>
  <c r="X121" i="1"/>
  <c r="R121" i="1"/>
  <c r="Q121" i="1"/>
  <c r="AA120" i="1"/>
  <c r="Y120" i="1"/>
  <c r="X120" i="1"/>
  <c r="R120" i="1"/>
  <c r="Q120" i="1"/>
  <c r="AA119" i="1"/>
  <c r="Y119" i="1"/>
  <c r="X119" i="1"/>
  <c r="R119" i="1"/>
  <c r="Q119" i="1"/>
  <c r="AA118" i="1"/>
  <c r="Y118" i="1"/>
  <c r="X118" i="1"/>
  <c r="R118" i="1"/>
  <c r="Q118" i="1"/>
  <c r="AA117" i="1"/>
  <c r="Y117" i="1"/>
  <c r="X117" i="1"/>
  <c r="R117" i="1"/>
  <c r="Q117" i="1"/>
  <c r="AA116" i="1"/>
  <c r="Y116" i="1"/>
  <c r="X116" i="1"/>
  <c r="R116" i="1"/>
  <c r="Q116" i="1"/>
  <c r="AA115" i="1"/>
  <c r="Y115" i="1"/>
  <c r="X115" i="1"/>
  <c r="R115" i="1"/>
  <c r="Q115" i="1"/>
  <c r="AA114" i="1"/>
  <c r="Y114" i="1"/>
  <c r="X114" i="1"/>
  <c r="R114" i="1"/>
  <c r="Q114" i="1"/>
  <c r="AA113" i="1"/>
  <c r="Y113" i="1"/>
  <c r="X113" i="1"/>
  <c r="R113" i="1"/>
  <c r="Q113" i="1"/>
  <c r="AA112" i="1"/>
  <c r="Y112" i="1"/>
  <c r="X112" i="1"/>
  <c r="R112" i="1"/>
  <c r="Q112" i="1"/>
  <c r="AA111" i="1"/>
  <c r="Y111" i="1"/>
  <c r="X111" i="1"/>
  <c r="R111" i="1"/>
  <c r="Q111" i="1"/>
  <c r="AA110" i="1"/>
  <c r="Y110" i="1"/>
  <c r="X110" i="1"/>
  <c r="R110" i="1"/>
  <c r="Q110" i="1"/>
  <c r="AA109" i="1"/>
  <c r="Y109" i="1"/>
  <c r="X109" i="1"/>
  <c r="R109" i="1"/>
  <c r="Q109" i="1"/>
  <c r="AA108" i="1"/>
  <c r="Y108" i="1"/>
  <c r="X108" i="1"/>
  <c r="R108" i="1"/>
  <c r="Q108" i="1"/>
  <c r="AA107" i="1"/>
  <c r="Y107" i="1"/>
  <c r="X107" i="1"/>
  <c r="R107" i="1"/>
  <c r="Q107" i="1"/>
  <c r="AA106" i="1"/>
  <c r="Y106" i="1"/>
  <c r="X106" i="1"/>
  <c r="R106" i="1"/>
  <c r="Q106" i="1"/>
  <c r="AA105" i="1"/>
  <c r="Y105" i="1"/>
  <c r="X105" i="1"/>
  <c r="R105" i="1"/>
  <c r="Q105" i="1"/>
  <c r="AA104" i="1"/>
  <c r="Y104" i="1"/>
  <c r="X104" i="1"/>
  <c r="R104" i="1"/>
  <c r="Q104" i="1"/>
  <c r="AA103" i="1"/>
  <c r="Y103" i="1"/>
  <c r="X103" i="1"/>
  <c r="R103" i="1"/>
  <c r="Q103" i="1"/>
  <c r="AA102" i="1"/>
  <c r="Y102" i="1"/>
  <c r="X102" i="1"/>
  <c r="R102" i="1"/>
  <c r="Q102" i="1"/>
  <c r="AA101" i="1"/>
  <c r="Y101" i="1"/>
  <c r="X101" i="1"/>
  <c r="R101" i="1"/>
  <c r="Q101" i="1"/>
  <c r="AA100" i="1"/>
  <c r="Y100" i="1"/>
  <c r="X100" i="1"/>
  <c r="R100" i="1"/>
  <c r="Q100" i="1"/>
  <c r="AA99" i="1"/>
  <c r="Y99" i="1"/>
  <c r="X99" i="1"/>
  <c r="R99" i="1"/>
  <c r="Q99" i="1"/>
  <c r="AA98" i="1"/>
  <c r="Y98" i="1"/>
  <c r="X98" i="1"/>
  <c r="R98" i="1"/>
  <c r="Q98" i="1"/>
  <c r="AA97" i="1"/>
  <c r="Y97" i="1"/>
  <c r="X97" i="1"/>
  <c r="R97" i="1"/>
  <c r="Q97" i="1"/>
  <c r="AA96" i="1"/>
  <c r="Y96" i="1"/>
  <c r="X96" i="1"/>
  <c r="R96" i="1"/>
  <c r="Q96" i="1"/>
  <c r="AA95" i="1"/>
  <c r="Y95" i="1"/>
  <c r="X95" i="1"/>
  <c r="R95" i="1"/>
  <c r="Q95" i="1"/>
  <c r="AA94" i="1"/>
  <c r="Y94" i="1"/>
  <c r="X94" i="1"/>
  <c r="R94" i="1"/>
  <c r="Q94" i="1"/>
  <c r="AA93" i="1"/>
  <c r="Y93" i="1"/>
  <c r="X93" i="1"/>
  <c r="R93" i="1"/>
  <c r="Q93" i="1"/>
  <c r="AA92" i="1"/>
  <c r="Y92" i="1"/>
  <c r="X92" i="1"/>
  <c r="R92" i="1"/>
  <c r="Q92" i="1"/>
  <c r="AA91" i="1"/>
  <c r="Y91" i="1"/>
  <c r="X91" i="1"/>
  <c r="R91" i="1"/>
  <c r="Q91" i="1"/>
  <c r="AA90" i="1"/>
  <c r="Y90" i="1"/>
  <c r="X90" i="1"/>
  <c r="R90" i="1"/>
  <c r="Q90" i="1"/>
  <c r="AA89" i="1"/>
  <c r="Y89" i="1"/>
  <c r="X89" i="1"/>
  <c r="R89" i="1"/>
  <c r="Q89" i="1"/>
  <c r="AA88" i="1"/>
  <c r="Y88" i="1"/>
  <c r="X88" i="1"/>
  <c r="R88" i="1"/>
  <c r="Q88" i="1"/>
  <c r="AA87" i="1"/>
  <c r="Y87" i="1"/>
  <c r="X87" i="1"/>
  <c r="R87" i="1"/>
  <c r="Q87" i="1"/>
  <c r="AA86" i="1"/>
  <c r="Y86" i="1"/>
  <c r="X86" i="1"/>
  <c r="R86" i="1"/>
  <c r="Q86" i="1"/>
  <c r="AA85" i="1"/>
  <c r="Y85" i="1"/>
  <c r="X85" i="1"/>
  <c r="R85" i="1"/>
  <c r="Q85" i="1"/>
  <c r="AA84" i="1"/>
  <c r="Y84" i="1"/>
  <c r="X84" i="1"/>
  <c r="R84" i="1"/>
  <c r="Q84" i="1"/>
  <c r="AA83" i="1"/>
  <c r="Y83" i="1"/>
  <c r="X83" i="1"/>
  <c r="R83" i="1"/>
  <c r="Q83" i="1"/>
  <c r="AA82" i="1"/>
  <c r="Y82" i="1"/>
  <c r="X82" i="1"/>
  <c r="R82" i="1"/>
  <c r="Q82" i="1"/>
  <c r="AA81" i="1"/>
  <c r="Y81" i="1"/>
  <c r="X81" i="1"/>
  <c r="R81" i="1"/>
  <c r="Q81" i="1"/>
  <c r="AA80" i="1"/>
  <c r="Y80" i="1"/>
  <c r="X80" i="1"/>
  <c r="R80" i="1"/>
  <c r="Q80" i="1"/>
  <c r="AA79" i="1"/>
  <c r="Y79" i="1"/>
  <c r="X79" i="1"/>
  <c r="R79" i="1"/>
  <c r="Q79" i="1"/>
  <c r="AA78" i="1"/>
  <c r="Y78" i="1"/>
  <c r="X78" i="1"/>
  <c r="R78" i="1"/>
  <c r="Q78" i="1"/>
  <c r="AA77" i="1"/>
  <c r="Y77" i="1"/>
  <c r="X77" i="1"/>
  <c r="R77" i="1"/>
  <c r="Q77" i="1"/>
  <c r="AA76" i="1"/>
  <c r="Y76" i="1"/>
  <c r="X76" i="1"/>
  <c r="R76" i="1"/>
  <c r="Q76" i="1"/>
  <c r="AA75" i="1"/>
  <c r="Y75" i="1"/>
  <c r="X75" i="1"/>
  <c r="R75" i="1"/>
  <c r="Q75" i="1"/>
  <c r="AA74" i="1"/>
  <c r="Y74" i="1"/>
  <c r="X74" i="1"/>
  <c r="R74" i="1"/>
  <c r="Q74" i="1"/>
  <c r="AA73" i="1"/>
  <c r="Y73" i="1"/>
  <c r="X73" i="1"/>
  <c r="R73" i="1"/>
  <c r="Q73" i="1"/>
  <c r="AA72" i="1"/>
  <c r="Y72" i="1"/>
  <c r="X72" i="1"/>
  <c r="R72" i="1"/>
  <c r="Q72" i="1"/>
  <c r="AA71" i="1"/>
  <c r="Y71" i="1"/>
  <c r="X71" i="1"/>
  <c r="R71" i="1"/>
  <c r="Q71" i="1"/>
  <c r="AA70" i="1"/>
  <c r="Y70" i="1"/>
  <c r="X70" i="1"/>
  <c r="R70" i="1"/>
  <c r="Q70" i="1"/>
  <c r="AA69" i="1"/>
  <c r="Y69" i="1"/>
  <c r="X69" i="1"/>
  <c r="R69" i="1"/>
  <c r="Q69" i="1"/>
  <c r="AA68" i="1"/>
  <c r="Y68" i="1"/>
  <c r="X68" i="1"/>
  <c r="R68" i="1"/>
  <c r="Q68" i="1"/>
  <c r="AA67" i="1"/>
  <c r="Y67" i="1"/>
  <c r="X67" i="1"/>
  <c r="R67" i="1"/>
  <c r="Q67" i="1"/>
  <c r="AA66" i="1"/>
  <c r="Y66" i="1"/>
  <c r="X66" i="1"/>
  <c r="R66" i="1"/>
  <c r="Q66" i="1"/>
  <c r="AA65" i="1"/>
  <c r="Y65" i="1"/>
  <c r="X65" i="1"/>
  <c r="R65" i="1"/>
  <c r="Q65" i="1"/>
  <c r="AA64" i="1"/>
  <c r="Y64" i="1"/>
  <c r="X64" i="1"/>
  <c r="R64" i="1"/>
  <c r="Q64" i="1"/>
  <c r="AA63" i="1"/>
  <c r="Y63" i="1"/>
  <c r="X63" i="1"/>
  <c r="R63" i="1"/>
  <c r="Q63" i="1"/>
  <c r="AA62" i="1"/>
  <c r="Y62" i="1"/>
  <c r="X62" i="1"/>
  <c r="R62" i="1"/>
  <c r="Q62" i="1"/>
  <c r="AA61" i="1"/>
  <c r="Y61" i="1"/>
  <c r="X61" i="1"/>
  <c r="R61" i="1"/>
  <c r="Q61" i="1"/>
  <c r="AA60" i="1"/>
  <c r="Y60" i="1"/>
  <c r="X60" i="1"/>
  <c r="R60" i="1"/>
  <c r="Q60" i="1"/>
  <c r="AA59" i="1"/>
  <c r="Y59" i="1"/>
  <c r="X59" i="1"/>
  <c r="R59" i="1"/>
  <c r="Q59" i="1"/>
  <c r="AA58" i="1"/>
  <c r="Y58" i="1"/>
  <c r="X58" i="1"/>
  <c r="R58" i="1"/>
  <c r="Q58" i="1"/>
  <c r="AA57" i="1"/>
  <c r="Y57" i="1"/>
  <c r="X57" i="1"/>
  <c r="R57" i="1"/>
  <c r="Q57" i="1"/>
  <c r="AA56" i="1"/>
  <c r="Y56" i="1"/>
  <c r="X56" i="1"/>
  <c r="R56" i="1"/>
  <c r="Q56" i="1"/>
  <c r="AA55" i="1"/>
  <c r="Y55" i="1"/>
  <c r="X55" i="1"/>
  <c r="R55" i="1"/>
  <c r="Q55" i="1"/>
  <c r="AA54" i="1"/>
  <c r="Y54" i="1"/>
  <c r="X54" i="1"/>
  <c r="R54" i="1"/>
  <c r="Q54" i="1"/>
  <c r="AA53" i="1"/>
  <c r="Y53" i="1"/>
  <c r="X53" i="1"/>
  <c r="R53" i="1"/>
  <c r="Q53" i="1"/>
  <c r="AA52" i="1"/>
  <c r="Y52" i="1"/>
  <c r="X52" i="1"/>
  <c r="R52" i="1"/>
  <c r="Q52" i="1"/>
  <c r="AA51" i="1"/>
  <c r="Y51" i="1"/>
  <c r="X51" i="1"/>
  <c r="R51" i="1"/>
  <c r="Q51" i="1"/>
  <c r="AA50" i="1"/>
  <c r="Y50" i="1"/>
  <c r="X50" i="1"/>
  <c r="R50" i="1"/>
  <c r="Q50" i="1"/>
  <c r="AA49" i="1"/>
  <c r="Y49" i="1"/>
  <c r="X49" i="1"/>
  <c r="R49" i="1"/>
  <c r="Q49" i="1"/>
  <c r="AA48" i="1"/>
  <c r="Y48" i="1"/>
  <c r="X48" i="1"/>
  <c r="R48" i="1"/>
  <c r="Q48" i="1"/>
  <c r="AA47" i="1"/>
  <c r="Y47" i="1"/>
  <c r="X47" i="1"/>
  <c r="R47" i="1"/>
  <c r="Q47" i="1"/>
  <c r="AA46" i="1"/>
  <c r="Y46" i="1"/>
  <c r="X46" i="1"/>
  <c r="R46" i="1"/>
  <c r="Q46" i="1"/>
  <c r="AA45" i="1"/>
  <c r="Y45" i="1"/>
  <c r="X45" i="1"/>
  <c r="R45" i="1"/>
  <c r="Q45" i="1"/>
  <c r="AA44" i="1"/>
  <c r="Y44" i="1"/>
  <c r="X44" i="1"/>
  <c r="R44" i="1"/>
  <c r="Q44" i="1"/>
  <c r="AA43" i="1"/>
  <c r="Y43" i="1"/>
  <c r="X43" i="1"/>
  <c r="R43" i="1"/>
  <c r="Q43" i="1"/>
  <c r="AA42" i="1"/>
  <c r="Y42" i="1"/>
  <c r="X42" i="1"/>
  <c r="R42" i="1"/>
  <c r="Q42" i="1"/>
  <c r="AA41" i="1"/>
  <c r="Y41" i="1"/>
  <c r="X41" i="1"/>
  <c r="R41" i="1"/>
  <c r="Q41" i="1"/>
  <c r="AA40" i="1"/>
  <c r="Y40" i="1"/>
  <c r="X40" i="1"/>
  <c r="R40" i="1"/>
  <c r="Q40" i="1"/>
  <c r="AA39" i="1"/>
  <c r="Y39" i="1"/>
  <c r="X39" i="1"/>
  <c r="R39" i="1"/>
  <c r="Q39" i="1"/>
  <c r="AA38" i="1"/>
  <c r="Y38" i="1"/>
  <c r="X38" i="1"/>
  <c r="R38" i="1"/>
  <c r="Q38" i="1"/>
  <c r="AA37" i="1"/>
  <c r="Y37" i="1"/>
  <c r="X37" i="1"/>
  <c r="R37" i="1"/>
  <c r="Q37" i="1"/>
  <c r="AA36" i="1"/>
  <c r="Y36" i="1"/>
  <c r="X36" i="1"/>
  <c r="R36" i="1"/>
  <c r="Q36" i="1"/>
  <c r="AA35" i="1"/>
  <c r="Y35" i="1"/>
  <c r="X35" i="1"/>
  <c r="R35" i="1"/>
  <c r="Q35" i="1"/>
  <c r="AA34" i="1"/>
  <c r="Y34" i="1"/>
  <c r="X34" i="1"/>
  <c r="R34" i="1"/>
  <c r="Q34" i="1"/>
  <c r="AA33" i="1"/>
  <c r="Y33" i="1"/>
  <c r="X33" i="1"/>
  <c r="R33" i="1"/>
  <c r="Q33" i="1"/>
  <c r="AA32" i="1"/>
  <c r="Y32" i="1"/>
  <c r="X32" i="1"/>
  <c r="R32" i="1"/>
  <c r="Q32" i="1"/>
  <c r="AA31" i="1"/>
  <c r="Y31" i="1"/>
  <c r="X31" i="1"/>
  <c r="R31" i="1"/>
  <c r="Q31" i="1"/>
  <c r="AA30" i="1"/>
  <c r="Y30" i="1"/>
  <c r="X30" i="1"/>
  <c r="R30" i="1"/>
  <c r="Q30" i="1"/>
  <c r="AA29" i="1"/>
  <c r="Y29" i="1"/>
  <c r="X29" i="1"/>
  <c r="R29" i="1"/>
  <c r="Q29" i="1"/>
  <c r="AA28" i="1"/>
  <c r="Y28" i="1"/>
  <c r="X28" i="1"/>
  <c r="R28" i="1"/>
  <c r="Q28" i="1"/>
  <c r="AA27" i="1"/>
  <c r="Y27" i="1"/>
  <c r="X27" i="1"/>
  <c r="R27" i="1"/>
  <c r="Q27" i="1"/>
  <c r="AA26" i="1"/>
  <c r="Y26" i="1"/>
  <c r="X26" i="1"/>
  <c r="R26" i="1"/>
  <c r="Q26" i="1"/>
  <c r="AA25" i="1"/>
  <c r="Y25" i="1"/>
  <c r="X25" i="1"/>
  <c r="R25" i="1"/>
  <c r="Q25" i="1"/>
  <c r="AA24" i="1"/>
  <c r="Y24" i="1"/>
  <c r="X24" i="1"/>
  <c r="R24" i="1"/>
  <c r="Q24" i="1"/>
  <c r="AA23" i="1"/>
  <c r="Y23" i="1"/>
  <c r="X23" i="1"/>
  <c r="R23" i="1"/>
  <c r="Q23" i="1"/>
  <c r="AA22" i="1"/>
  <c r="Y22" i="1"/>
  <c r="X22" i="1"/>
  <c r="R22" i="1"/>
  <c r="Q22" i="1"/>
  <c r="AA21" i="1"/>
  <c r="Y21" i="1"/>
  <c r="X21" i="1"/>
  <c r="R21" i="1"/>
  <c r="Q21" i="1"/>
  <c r="AA20" i="1"/>
  <c r="Y20" i="1"/>
  <c r="X20" i="1"/>
  <c r="R20" i="1"/>
  <c r="Q20" i="1"/>
  <c r="AA19" i="1"/>
  <c r="Y19" i="1"/>
  <c r="X19" i="1"/>
  <c r="R19" i="1"/>
  <c r="Q19" i="1"/>
  <c r="AA18" i="1"/>
  <c r="Y18" i="1"/>
  <c r="X18" i="1"/>
  <c r="R18" i="1"/>
  <c r="Q18" i="1"/>
  <c r="AA17" i="1"/>
  <c r="Y17" i="1"/>
  <c r="X17" i="1"/>
  <c r="R17" i="1"/>
  <c r="Q17" i="1"/>
  <c r="AA16" i="1"/>
  <c r="Y16" i="1"/>
  <c r="X16" i="1"/>
  <c r="R16" i="1"/>
  <c r="Q16" i="1"/>
  <c r="AA15" i="1"/>
  <c r="Y15" i="1"/>
  <c r="X15" i="1"/>
  <c r="R15" i="1"/>
  <c r="Q15" i="1"/>
  <c r="AA14" i="1"/>
  <c r="Y14" i="1"/>
  <c r="X14" i="1"/>
  <c r="R14" i="1"/>
  <c r="Q14" i="1"/>
  <c r="AA13" i="1"/>
  <c r="Y13" i="1"/>
  <c r="X13" i="1"/>
  <c r="R13" i="1"/>
  <c r="Q13" i="1"/>
  <c r="AA12" i="1"/>
  <c r="Y12" i="1"/>
  <c r="X12" i="1"/>
  <c r="R12" i="1"/>
  <c r="Q12" i="1"/>
  <c r="AA11" i="1"/>
  <c r="Y11" i="1"/>
  <c r="X11" i="1"/>
  <c r="R11" i="1"/>
  <c r="Q11" i="1"/>
  <c r="AA10" i="1"/>
  <c r="Y10" i="1"/>
  <c r="X10" i="1"/>
  <c r="R10" i="1"/>
  <c r="Q10" i="1"/>
  <c r="AA9" i="1"/>
  <c r="Y9" i="1"/>
  <c r="X9" i="1"/>
  <c r="R9" i="1"/>
  <c r="Q9" i="1"/>
  <c r="AA8" i="1"/>
  <c r="Y8" i="1"/>
  <c r="X8" i="1"/>
  <c r="R8" i="1"/>
  <c r="Q8" i="1"/>
  <c r="AA7" i="1"/>
  <c r="Y7" i="1"/>
  <c r="X7" i="1"/>
  <c r="R7" i="1"/>
  <c r="Q7" i="1"/>
  <c r="AA6" i="1"/>
  <c r="Y6" i="1"/>
  <c r="X6" i="1"/>
  <c r="R6" i="1"/>
  <c r="Q6" i="1"/>
  <c r="AA5" i="1"/>
  <c r="Y5" i="1"/>
  <c r="X5" i="1"/>
  <c r="R5" i="1"/>
  <c r="Q5" i="1"/>
  <c r="AA4" i="1"/>
  <c r="Y4" i="1"/>
  <c r="X4" i="1"/>
  <c r="R4" i="1"/>
  <c r="Q4" i="1"/>
  <c r="AA3" i="1"/>
  <c r="Y3" i="1"/>
  <c r="X3" i="1"/>
  <c r="R3" i="1"/>
  <c r="Q3" i="1"/>
  <c r="AA2" i="1"/>
  <c r="Y2" i="1"/>
  <c r="X2" i="1"/>
  <c r="R2" i="1"/>
  <c r="Q2" i="1"/>
  <c r="D1" i="2"/>
  <c r="H67" i="1" l="1"/>
  <c r="H69" i="1"/>
  <c r="H71" i="1"/>
  <c r="H73" i="1"/>
  <c r="H75" i="1"/>
  <c r="H77" i="1"/>
  <c r="T77" i="1" s="1"/>
  <c r="H79" i="1"/>
  <c r="T79" i="1" s="1"/>
  <c r="H81" i="1"/>
  <c r="AD81" i="1" s="1"/>
  <c r="H83" i="1"/>
  <c r="H85" i="1"/>
  <c r="H87" i="1"/>
  <c r="H89" i="1"/>
  <c r="H91" i="1"/>
  <c r="H93" i="1"/>
  <c r="T93" i="1" s="1"/>
  <c r="H95" i="1"/>
  <c r="T95" i="1" s="1"/>
  <c r="H97" i="1"/>
  <c r="T97" i="1" s="1"/>
  <c r="H99" i="1"/>
  <c r="H101" i="1"/>
  <c r="H103" i="1"/>
  <c r="H105" i="1"/>
  <c r="H107" i="1"/>
  <c r="H109" i="1"/>
  <c r="AD109" i="1" s="1"/>
  <c r="H111" i="1"/>
  <c r="AD111" i="1" s="1"/>
  <c r="H113" i="1"/>
  <c r="AD113" i="1" s="1"/>
  <c r="H123" i="1"/>
  <c r="H125" i="1"/>
  <c r="H127" i="1"/>
  <c r="H129" i="1"/>
  <c r="H131" i="1"/>
  <c r="H133" i="1"/>
  <c r="H135" i="1"/>
  <c r="AD135" i="1" s="1"/>
  <c r="H218" i="1"/>
  <c r="AD218" i="1" s="1"/>
  <c r="H224" i="1"/>
  <c r="H226" i="1"/>
  <c r="H228" i="1"/>
  <c r="H230" i="1"/>
  <c r="H232" i="1"/>
  <c r="H234" i="1"/>
  <c r="H236" i="1"/>
  <c r="T236" i="1" s="1"/>
  <c r="H238" i="1"/>
  <c r="T238" i="1" s="1"/>
  <c r="H240" i="1"/>
  <c r="H242" i="1"/>
  <c r="H246" i="1"/>
  <c r="H248" i="1"/>
  <c r="H250" i="1"/>
  <c r="H115" i="1"/>
  <c r="T115" i="1" s="1"/>
  <c r="H117" i="1"/>
  <c r="AD117" i="1" s="1"/>
  <c r="H119" i="1"/>
  <c r="AD119" i="1" s="1"/>
  <c r="H121" i="1"/>
  <c r="AD121" i="1" s="1"/>
  <c r="B6" i="2"/>
  <c r="H137" i="1"/>
  <c r="H139" i="1"/>
  <c r="H141" i="1"/>
  <c r="H143" i="1"/>
  <c r="H145" i="1"/>
  <c r="T145" i="1" s="1"/>
  <c r="H147" i="1"/>
  <c r="T147" i="1" s="1"/>
  <c r="H149" i="1"/>
  <c r="H151" i="1"/>
  <c r="H153" i="1"/>
  <c r="H155" i="1"/>
  <c r="H157" i="1"/>
  <c r="H159" i="1"/>
  <c r="H161" i="1"/>
  <c r="T161" i="1" s="1"/>
  <c r="H163" i="1"/>
  <c r="T163" i="1" s="1"/>
  <c r="H165" i="1"/>
  <c r="H167" i="1"/>
  <c r="H169" i="1"/>
  <c r="H171" i="1"/>
  <c r="H185" i="1"/>
  <c r="H187" i="1"/>
  <c r="T187" i="1" s="1"/>
  <c r="H189" i="1"/>
  <c r="AD189" i="1" s="1"/>
  <c r="H191" i="1"/>
  <c r="T191" i="1" s="1"/>
  <c r="H193" i="1"/>
  <c r="H195" i="1"/>
  <c r="T195" i="1" s="1"/>
  <c r="H197" i="1"/>
  <c r="T197" i="1" s="1"/>
  <c r="H199" i="1"/>
  <c r="T199" i="1" s="1"/>
  <c r="H201" i="1"/>
  <c r="T201" i="1" s="1"/>
  <c r="H203" i="1"/>
  <c r="T203" i="1" s="1"/>
  <c r="H205" i="1"/>
  <c r="AD205" i="1" s="1"/>
  <c r="H207" i="1"/>
  <c r="AD207" i="1" s="1"/>
  <c r="H209" i="1"/>
  <c r="T209" i="1" s="1"/>
  <c r="H211" i="1"/>
  <c r="AD211" i="1" s="1"/>
  <c r="H213" i="1"/>
  <c r="T213" i="1" s="1"/>
  <c r="H215" i="1"/>
  <c r="AD215" i="1" s="1"/>
  <c r="H220" i="1"/>
  <c r="AD220" i="1" s="1"/>
  <c r="H222" i="1"/>
  <c r="AD222" i="1" s="1"/>
  <c r="H244" i="1"/>
  <c r="AD244" i="1" s="1"/>
  <c r="H4" i="1"/>
  <c r="T4" i="1" s="1"/>
  <c r="H6" i="1"/>
  <c r="AD6" i="1" s="1"/>
  <c r="H8" i="1"/>
  <c r="T8" i="1" s="1"/>
  <c r="H10" i="1"/>
  <c r="T10" i="1" s="1"/>
  <c r="H12" i="1"/>
  <c r="H14" i="1"/>
  <c r="T14" i="1" s="1"/>
  <c r="H16" i="1"/>
  <c r="T16" i="1" s="1"/>
  <c r="H18" i="1"/>
  <c r="T18" i="1" s="1"/>
  <c r="H20" i="1"/>
  <c r="T20" i="1" s="1"/>
  <c r="H22" i="1"/>
  <c r="AD22" i="1" s="1"/>
  <c r="H24" i="1"/>
  <c r="T24" i="1" s="1"/>
  <c r="H26" i="1"/>
  <c r="T26" i="1" s="1"/>
  <c r="H28" i="1"/>
  <c r="T28" i="1" s="1"/>
  <c r="H30" i="1"/>
  <c r="AD30" i="1" s="1"/>
  <c r="H32" i="1"/>
  <c r="T32" i="1" s="1"/>
  <c r="H34" i="1"/>
  <c r="AD34" i="1" s="1"/>
  <c r="H36" i="1"/>
  <c r="T36" i="1" s="1"/>
  <c r="H38" i="1"/>
  <c r="T38" i="1" s="1"/>
  <c r="H40" i="1"/>
  <c r="H42" i="1"/>
  <c r="T42" i="1" s="1"/>
  <c r="H44" i="1"/>
  <c r="H46" i="1"/>
  <c r="T46" i="1" s="1"/>
  <c r="H48" i="1"/>
  <c r="AD48" i="1" s="1"/>
  <c r="H50" i="1"/>
  <c r="T50" i="1" s="1"/>
  <c r="H52" i="1"/>
  <c r="AD52" i="1" s="1"/>
  <c r="H54" i="1"/>
  <c r="T54" i="1" s="1"/>
  <c r="H56" i="1"/>
  <c r="H58" i="1"/>
  <c r="T58" i="1" s="1"/>
  <c r="H60" i="1"/>
  <c r="H62" i="1"/>
  <c r="T62" i="1" s="1"/>
  <c r="H64" i="1"/>
  <c r="AD64" i="1" s="1"/>
  <c r="B25" i="2"/>
  <c r="H3" i="1"/>
  <c r="T3" i="1" s="1"/>
  <c r="H5" i="1"/>
  <c r="T5" i="1" s="1"/>
  <c r="H7" i="1"/>
  <c r="T7" i="1" s="1"/>
  <c r="H9" i="1"/>
  <c r="AD9" i="1" s="1"/>
  <c r="H11" i="1"/>
  <c r="T11" i="1" s="1"/>
  <c r="H13" i="1"/>
  <c r="H15" i="1"/>
  <c r="T15" i="1" s="1"/>
  <c r="H17" i="1"/>
  <c r="T17" i="1" s="1"/>
  <c r="H19" i="1"/>
  <c r="T19" i="1" s="1"/>
  <c r="H21" i="1"/>
  <c r="T21" i="1" s="1"/>
  <c r="H23" i="1"/>
  <c r="T23" i="1" s="1"/>
  <c r="H25" i="1"/>
  <c r="T25" i="1" s="1"/>
  <c r="H27" i="1"/>
  <c r="T27" i="1" s="1"/>
  <c r="H29" i="1"/>
  <c r="T29" i="1" s="1"/>
  <c r="H31" i="1"/>
  <c r="T31" i="1" s="1"/>
  <c r="H33" i="1"/>
  <c r="T33" i="1" s="1"/>
  <c r="H35" i="1"/>
  <c r="T35" i="1" s="1"/>
  <c r="H37" i="1"/>
  <c r="AD37" i="1" s="1"/>
  <c r="H39" i="1"/>
  <c r="T39" i="1" s="1"/>
  <c r="H41" i="1"/>
  <c r="T41" i="1" s="1"/>
  <c r="H43" i="1"/>
  <c r="T43" i="1" s="1"/>
  <c r="H45" i="1"/>
  <c r="AD45" i="1" s="1"/>
  <c r="H47" i="1"/>
  <c r="T47" i="1" s="1"/>
  <c r="H49" i="1"/>
  <c r="T49" i="1" s="1"/>
  <c r="H51" i="1"/>
  <c r="T51" i="1" s="1"/>
  <c r="H53" i="1"/>
  <c r="AD53" i="1" s="1"/>
  <c r="H55" i="1"/>
  <c r="T55" i="1" s="1"/>
  <c r="H57" i="1"/>
  <c r="T57" i="1" s="1"/>
  <c r="H59" i="1"/>
  <c r="T59" i="1" s="1"/>
  <c r="H61" i="1"/>
  <c r="AD61" i="1" s="1"/>
  <c r="H63" i="1"/>
  <c r="T63" i="1" s="1"/>
  <c r="H65" i="1"/>
  <c r="T65" i="1" s="1"/>
  <c r="H173" i="1"/>
  <c r="T173" i="1" s="1"/>
  <c r="H175" i="1"/>
  <c r="T175" i="1" s="1"/>
  <c r="H177" i="1"/>
  <c r="T177" i="1" s="1"/>
  <c r="H179" i="1"/>
  <c r="T179" i="1" s="1"/>
  <c r="H181" i="1"/>
  <c r="T181" i="1" s="1"/>
  <c r="H183" i="1"/>
  <c r="T183" i="1" s="1"/>
  <c r="S197" i="1"/>
  <c r="Z197" i="1"/>
  <c r="S199" i="1"/>
  <c r="Z199" i="1"/>
  <c r="S201" i="1"/>
  <c r="S203" i="1"/>
  <c r="S205" i="1"/>
  <c r="Z205" i="1"/>
  <c r="S207" i="1"/>
  <c r="Z207" i="1"/>
  <c r="S209" i="1"/>
  <c r="Z209" i="1"/>
  <c r="S211" i="1"/>
  <c r="Z211" i="1"/>
  <c r="S213" i="1"/>
  <c r="Z213" i="1"/>
  <c r="S215" i="1"/>
  <c r="Z215" i="1"/>
  <c r="S217" i="1"/>
  <c r="Z217" i="1"/>
  <c r="S219" i="1"/>
  <c r="Z219" i="1"/>
  <c r="S221" i="1"/>
  <c r="Z221" i="1"/>
  <c r="S223" i="1"/>
  <c r="Z223" i="1"/>
  <c r="B23" i="2"/>
  <c r="B24" i="2"/>
  <c r="H66" i="1"/>
  <c r="T66" i="1" s="1"/>
  <c r="H68" i="1"/>
  <c r="H70" i="1"/>
  <c r="T70" i="1" s="1"/>
  <c r="H72" i="1"/>
  <c r="H74" i="1"/>
  <c r="T74" i="1" s="1"/>
  <c r="H76" i="1"/>
  <c r="AD76" i="1" s="1"/>
  <c r="H78" i="1"/>
  <c r="T78" i="1" s="1"/>
  <c r="H80" i="1"/>
  <c r="H82" i="1"/>
  <c r="T82" i="1" s="1"/>
  <c r="H84" i="1"/>
  <c r="H86" i="1"/>
  <c r="T86" i="1" s="1"/>
  <c r="H88" i="1"/>
  <c r="H90" i="1"/>
  <c r="T90" i="1" s="1"/>
  <c r="H92" i="1"/>
  <c r="T92" i="1" s="1"/>
  <c r="H94" i="1"/>
  <c r="T94" i="1" s="1"/>
  <c r="H96" i="1"/>
  <c r="H98" i="1"/>
  <c r="T98" i="1" s="1"/>
  <c r="H100" i="1"/>
  <c r="H102" i="1"/>
  <c r="T102" i="1" s="1"/>
  <c r="H104" i="1"/>
  <c r="H106" i="1"/>
  <c r="T106" i="1" s="1"/>
  <c r="H108" i="1"/>
  <c r="AD108" i="1" s="1"/>
  <c r="H110" i="1"/>
  <c r="AD110" i="1" s="1"/>
  <c r="H112" i="1"/>
  <c r="T112" i="1" s="1"/>
  <c r="H114" i="1"/>
  <c r="AD114" i="1" s="1"/>
  <c r="H116" i="1"/>
  <c r="AD116" i="1" s="1"/>
  <c r="H118" i="1"/>
  <c r="AD118" i="1" s="1"/>
  <c r="H120" i="1"/>
  <c r="T120" i="1" s="1"/>
  <c r="H122" i="1"/>
  <c r="AD122" i="1" s="1"/>
  <c r="H124" i="1"/>
  <c r="AD124" i="1" s="1"/>
  <c r="H126" i="1"/>
  <c r="AD126" i="1" s="1"/>
  <c r="H128" i="1"/>
  <c r="T128" i="1" s="1"/>
  <c r="H130" i="1"/>
  <c r="AD130" i="1" s="1"/>
  <c r="H132" i="1"/>
  <c r="AD132" i="1" s="1"/>
  <c r="H134" i="1"/>
  <c r="AD134" i="1" s="1"/>
  <c r="H136" i="1"/>
  <c r="T136" i="1" s="1"/>
  <c r="H138" i="1"/>
  <c r="T138" i="1" s="1"/>
  <c r="H140" i="1"/>
  <c r="T140" i="1" s="1"/>
  <c r="H142" i="1"/>
  <c r="AD142" i="1" s="1"/>
  <c r="H144" i="1"/>
  <c r="AD144" i="1" s="1"/>
  <c r="H146" i="1"/>
  <c r="AD146" i="1" s="1"/>
  <c r="H148" i="1"/>
  <c r="T148" i="1" s="1"/>
  <c r="H150" i="1"/>
  <c r="AD150" i="1" s="1"/>
  <c r="H152" i="1"/>
  <c r="AD152" i="1" s="1"/>
  <c r="H154" i="1"/>
  <c r="AD154" i="1" s="1"/>
  <c r="H156" i="1"/>
  <c r="T156" i="1" s="1"/>
  <c r="H158" i="1"/>
  <c r="AD158" i="1" s="1"/>
  <c r="H160" i="1"/>
  <c r="AD160" i="1" s="1"/>
  <c r="H162" i="1"/>
  <c r="AD162" i="1" s="1"/>
  <c r="H164" i="1"/>
  <c r="T164" i="1" s="1"/>
  <c r="H166" i="1"/>
  <c r="AD166" i="1" s="1"/>
  <c r="H168" i="1"/>
  <c r="AD168" i="1" s="1"/>
  <c r="H170" i="1"/>
  <c r="AD170" i="1" s="1"/>
  <c r="H172" i="1"/>
  <c r="T172" i="1" s="1"/>
  <c r="H174" i="1"/>
  <c r="AD174" i="1" s="1"/>
  <c r="H176" i="1"/>
  <c r="H178" i="1"/>
  <c r="T178" i="1" s="1"/>
  <c r="H180" i="1"/>
  <c r="H182" i="1"/>
  <c r="T182" i="1" s="1"/>
  <c r="H184" i="1"/>
  <c r="H186" i="1"/>
  <c r="T186" i="1" s="1"/>
  <c r="H188" i="1"/>
  <c r="T188" i="1" s="1"/>
  <c r="H190" i="1"/>
  <c r="T190" i="1" s="1"/>
  <c r="H192" i="1"/>
  <c r="H194" i="1"/>
  <c r="AD194" i="1" s="1"/>
  <c r="H196" i="1"/>
  <c r="T196" i="1" s="1"/>
  <c r="H198" i="1"/>
  <c r="AD198" i="1" s="1"/>
  <c r="H200" i="1"/>
  <c r="AD200" i="1" s="1"/>
  <c r="H202" i="1"/>
  <c r="T202" i="1" s="1"/>
  <c r="H204" i="1"/>
  <c r="T204" i="1" s="1"/>
  <c r="H206" i="1"/>
  <c r="AD206" i="1" s="1"/>
  <c r="H208" i="1"/>
  <c r="T208" i="1" s="1"/>
  <c r="H210" i="1"/>
  <c r="AD210" i="1" s="1"/>
  <c r="H212" i="1"/>
  <c r="T212" i="1" s="1"/>
  <c r="H214" i="1"/>
  <c r="AD214" i="1" s="1"/>
  <c r="H217" i="1"/>
  <c r="AD217" i="1" s="1"/>
  <c r="H219" i="1"/>
  <c r="AD219" i="1" s="1"/>
  <c r="H221" i="1"/>
  <c r="T221" i="1" s="1"/>
  <c r="H223" i="1"/>
  <c r="AD223" i="1" s="1"/>
  <c r="H225" i="1"/>
  <c r="AD225" i="1" s="1"/>
  <c r="H227" i="1"/>
  <c r="AD227" i="1" s="1"/>
  <c r="H229" i="1"/>
  <c r="T229" i="1" s="1"/>
  <c r="H231" i="1"/>
  <c r="AD231" i="1" s="1"/>
  <c r="H233" i="1"/>
  <c r="AD233" i="1" s="1"/>
  <c r="H235" i="1"/>
  <c r="T235" i="1" s="1"/>
  <c r="H237" i="1"/>
  <c r="T237" i="1" s="1"/>
  <c r="H239" i="1"/>
  <c r="T239" i="1" s="1"/>
  <c r="H241" i="1"/>
  <c r="AD241" i="1" s="1"/>
  <c r="H243" i="1"/>
  <c r="T243" i="1" s="1"/>
  <c r="H245" i="1"/>
  <c r="T245" i="1" s="1"/>
  <c r="H247" i="1"/>
  <c r="T247" i="1" s="1"/>
  <c r="H249" i="1"/>
  <c r="AD249" i="1" s="1"/>
  <c r="H216" i="1"/>
  <c r="AD216" i="1" s="1"/>
  <c r="S2" i="1"/>
  <c r="Z2" i="1"/>
  <c r="S3" i="1"/>
  <c r="Z3" i="1"/>
  <c r="S4" i="1"/>
  <c r="Z4" i="1"/>
  <c r="S5" i="1"/>
  <c r="Z5" i="1"/>
  <c r="S6" i="1"/>
  <c r="Z6" i="1"/>
  <c r="S7" i="1"/>
  <c r="Z7" i="1"/>
  <c r="S8" i="1"/>
  <c r="Z8" i="1"/>
  <c r="S9" i="1"/>
  <c r="Z9" i="1"/>
  <c r="S10" i="1"/>
  <c r="Z10" i="1"/>
  <c r="S11" i="1"/>
  <c r="Z11" i="1"/>
  <c r="S12" i="1"/>
  <c r="Z12" i="1"/>
  <c r="S13" i="1"/>
  <c r="S14" i="1"/>
  <c r="Z14" i="1"/>
  <c r="S15" i="1"/>
  <c r="S16" i="1"/>
  <c r="Z16" i="1"/>
  <c r="S17" i="1"/>
  <c r="S18" i="1"/>
  <c r="Z18" i="1"/>
  <c r="S19" i="1"/>
  <c r="S20" i="1"/>
  <c r="Z20" i="1"/>
  <c r="S21" i="1"/>
  <c r="S22" i="1"/>
  <c r="Z22" i="1"/>
  <c r="S23" i="1"/>
  <c r="S24" i="1"/>
  <c r="Z24" i="1"/>
  <c r="S25" i="1"/>
  <c r="S26" i="1"/>
  <c r="Z26" i="1"/>
  <c r="S27" i="1"/>
  <c r="S28" i="1"/>
  <c r="Z28" i="1"/>
  <c r="S29" i="1"/>
  <c r="S30" i="1"/>
  <c r="Z30" i="1"/>
  <c r="S31" i="1"/>
  <c r="S32" i="1"/>
  <c r="Z32" i="1"/>
  <c r="S33" i="1"/>
  <c r="S34" i="1"/>
  <c r="S35" i="1"/>
  <c r="Z35" i="1"/>
  <c r="S36" i="1"/>
  <c r="S37" i="1"/>
  <c r="Z37" i="1"/>
  <c r="S38" i="1"/>
  <c r="S39" i="1"/>
  <c r="Z39" i="1"/>
  <c r="S40" i="1"/>
  <c r="S41" i="1"/>
  <c r="Z41" i="1"/>
  <c r="S42" i="1"/>
  <c r="S43" i="1"/>
  <c r="Z43" i="1"/>
  <c r="S44" i="1"/>
  <c r="S45" i="1"/>
  <c r="Z45" i="1"/>
  <c r="S46" i="1"/>
  <c r="S47" i="1"/>
  <c r="Z47" i="1"/>
  <c r="S48" i="1"/>
  <c r="S49" i="1"/>
  <c r="Z49" i="1"/>
  <c r="S50" i="1"/>
  <c r="S51" i="1"/>
  <c r="Z51" i="1"/>
  <c r="S52" i="1"/>
  <c r="S53" i="1"/>
  <c r="Z53" i="1"/>
  <c r="S54" i="1"/>
  <c r="S55" i="1"/>
  <c r="Z55" i="1"/>
  <c r="S56" i="1"/>
  <c r="S57" i="1"/>
  <c r="Z57" i="1"/>
  <c r="S58" i="1"/>
  <c r="S59" i="1"/>
  <c r="Z59" i="1"/>
  <c r="S60" i="1"/>
  <c r="S61" i="1"/>
  <c r="Z61" i="1"/>
  <c r="S62" i="1"/>
  <c r="S63" i="1"/>
  <c r="Z63" i="1"/>
  <c r="S64" i="1"/>
  <c r="S65" i="1"/>
  <c r="Z65" i="1"/>
  <c r="S66" i="1"/>
  <c r="S67" i="1"/>
  <c r="Z67" i="1"/>
  <c r="S68" i="1"/>
  <c r="S69" i="1"/>
  <c r="Z69" i="1"/>
  <c r="S70" i="1"/>
  <c r="S71" i="1"/>
  <c r="Z71" i="1"/>
  <c r="S72" i="1"/>
  <c r="S73" i="1"/>
  <c r="Z73" i="1"/>
  <c r="S74" i="1"/>
  <c r="S75" i="1"/>
  <c r="Z75" i="1"/>
  <c r="S76" i="1"/>
  <c r="S77" i="1"/>
  <c r="Z77" i="1"/>
  <c r="S78" i="1"/>
  <c r="S79" i="1"/>
  <c r="Z79" i="1"/>
  <c r="S80" i="1"/>
  <c r="S81" i="1"/>
  <c r="Z81" i="1"/>
  <c r="S82" i="1"/>
  <c r="S83" i="1"/>
  <c r="Z83" i="1"/>
  <c r="S84" i="1"/>
  <c r="S85" i="1"/>
  <c r="Z85" i="1"/>
  <c r="H2" i="1"/>
  <c r="S86" i="1"/>
  <c r="S87" i="1"/>
  <c r="Z87" i="1"/>
  <c r="S88" i="1"/>
  <c r="S89" i="1"/>
  <c r="Z89" i="1"/>
  <c r="S90" i="1"/>
  <c r="S91" i="1"/>
  <c r="Z91" i="1"/>
  <c r="S92" i="1"/>
  <c r="S93" i="1"/>
  <c r="Z93" i="1"/>
  <c r="S94" i="1"/>
  <c r="S95" i="1"/>
  <c r="Z95" i="1"/>
  <c r="S96" i="1"/>
  <c r="S97" i="1"/>
  <c r="Z97" i="1"/>
  <c r="S98" i="1"/>
  <c r="S99" i="1"/>
  <c r="Z99" i="1"/>
  <c r="S100" i="1"/>
  <c r="S101" i="1"/>
  <c r="Z101" i="1"/>
  <c r="S102" i="1"/>
  <c r="S103" i="1"/>
  <c r="Z103" i="1"/>
  <c r="S104" i="1"/>
  <c r="S105" i="1"/>
  <c r="Z105" i="1"/>
  <c r="S106" i="1"/>
  <c r="S107" i="1"/>
  <c r="Z107" i="1"/>
  <c r="S108" i="1"/>
  <c r="S109" i="1"/>
  <c r="Z109" i="1"/>
  <c r="S110" i="1"/>
  <c r="Z110" i="1"/>
  <c r="S111" i="1"/>
  <c r="Z111" i="1"/>
  <c r="S112" i="1"/>
  <c r="Z112" i="1"/>
  <c r="S113" i="1"/>
  <c r="Z113" i="1"/>
  <c r="S114" i="1"/>
  <c r="Z114" i="1"/>
  <c r="S115" i="1"/>
  <c r="Z115" i="1"/>
  <c r="S116" i="1"/>
  <c r="Z116" i="1"/>
  <c r="S117" i="1"/>
  <c r="Z117" i="1"/>
  <c r="S118" i="1"/>
  <c r="Z118" i="1"/>
  <c r="S119" i="1"/>
  <c r="Z119" i="1"/>
  <c r="S120" i="1"/>
  <c r="Z120" i="1"/>
  <c r="S121" i="1"/>
  <c r="Z121" i="1"/>
  <c r="S122" i="1"/>
  <c r="Z122" i="1"/>
  <c r="S123" i="1"/>
  <c r="Z123" i="1"/>
  <c r="S124" i="1"/>
  <c r="Z124" i="1"/>
  <c r="S125" i="1"/>
  <c r="Z125" i="1"/>
  <c r="S126" i="1"/>
  <c r="Z126" i="1"/>
  <c r="S127" i="1"/>
  <c r="Z127" i="1"/>
  <c r="S128" i="1"/>
  <c r="Z128" i="1"/>
  <c r="S129" i="1"/>
  <c r="Z129" i="1"/>
  <c r="S130" i="1"/>
  <c r="Z130" i="1"/>
  <c r="S131" i="1"/>
  <c r="Z131" i="1"/>
  <c r="S132" i="1"/>
  <c r="Z132" i="1"/>
  <c r="S133" i="1"/>
  <c r="Z133" i="1"/>
  <c r="S134" i="1"/>
  <c r="Z134" i="1"/>
  <c r="S135" i="1"/>
  <c r="Z135" i="1"/>
  <c r="S136" i="1"/>
  <c r="S137" i="1"/>
  <c r="S138" i="1"/>
  <c r="S139" i="1"/>
  <c r="S140" i="1"/>
  <c r="Z140" i="1"/>
  <c r="S141" i="1"/>
  <c r="S142" i="1"/>
  <c r="Z142" i="1"/>
  <c r="S143" i="1"/>
  <c r="S144" i="1"/>
  <c r="Z144" i="1"/>
  <c r="S145" i="1"/>
  <c r="S146" i="1"/>
  <c r="Z146" i="1"/>
  <c r="S147" i="1"/>
  <c r="S148" i="1"/>
  <c r="Z148" i="1"/>
  <c r="S149" i="1"/>
  <c r="S150" i="1"/>
  <c r="Z150" i="1"/>
  <c r="S151" i="1"/>
  <c r="S152" i="1"/>
  <c r="Z152" i="1"/>
  <c r="S153" i="1"/>
  <c r="S154" i="1"/>
  <c r="Z154" i="1"/>
  <c r="S155" i="1"/>
  <c r="S156" i="1"/>
  <c r="Z156" i="1"/>
  <c r="S157" i="1"/>
  <c r="S158" i="1"/>
  <c r="Z158" i="1"/>
  <c r="S159" i="1"/>
  <c r="S160" i="1"/>
  <c r="Z160" i="1"/>
  <c r="S161" i="1"/>
  <c r="S162" i="1"/>
  <c r="Z162" i="1"/>
  <c r="S163" i="1"/>
  <c r="S164" i="1"/>
  <c r="Z164" i="1"/>
  <c r="S165" i="1"/>
  <c r="S166" i="1"/>
  <c r="Z166" i="1"/>
  <c r="S167" i="1"/>
  <c r="S168" i="1"/>
  <c r="Z168" i="1"/>
  <c r="S169" i="1"/>
  <c r="S170" i="1"/>
  <c r="Z170" i="1"/>
  <c r="S171" i="1"/>
  <c r="S172" i="1"/>
  <c r="Z172" i="1"/>
  <c r="S173" i="1"/>
  <c r="S174" i="1"/>
  <c r="Z174" i="1"/>
  <c r="S175" i="1"/>
  <c r="S176" i="1"/>
  <c r="S177" i="1"/>
  <c r="S178" i="1"/>
  <c r="S179" i="1"/>
  <c r="S180" i="1"/>
  <c r="S181" i="1"/>
  <c r="S182" i="1"/>
  <c r="S183" i="1"/>
  <c r="S184" i="1"/>
  <c r="S185" i="1"/>
  <c r="S186" i="1"/>
  <c r="S187" i="1"/>
  <c r="S188" i="1"/>
  <c r="S189" i="1"/>
  <c r="S190" i="1"/>
  <c r="S191" i="1"/>
  <c r="S192" i="1"/>
  <c r="S193" i="1"/>
  <c r="S194" i="1"/>
  <c r="Z194" i="1"/>
  <c r="S195" i="1"/>
  <c r="Z195" i="1"/>
  <c r="S196" i="1"/>
  <c r="Z196" i="1"/>
  <c r="S224" i="1"/>
  <c r="Z224" i="1"/>
  <c r="S225" i="1"/>
  <c r="Z225" i="1"/>
  <c r="S226" i="1"/>
  <c r="Z226" i="1"/>
  <c r="S227" i="1"/>
  <c r="Z227" i="1"/>
  <c r="S228" i="1"/>
  <c r="Z228" i="1"/>
  <c r="S229" i="1"/>
  <c r="Z229" i="1"/>
  <c r="S230" i="1"/>
  <c r="Z230" i="1"/>
  <c r="S231" i="1"/>
  <c r="Z231" i="1"/>
  <c r="S232" i="1"/>
  <c r="Z232" i="1"/>
  <c r="S233" i="1"/>
  <c r="Z233" i="1"/>
  <c r="S234" i="1"/>
  <c r="Z234" i="1"/>
  <c r="S235" i="1"/>
  <c r="Z235" i="1"/>
  <c r="S236" i="1"/>
  <c r="Z236" i="1"/>
  <c r="S237" i="1"/>
  <c r="Z237" i="1"/>
  <c r="S238" i="1"/>
  <c r="Z238" i="1"/>
  <c r="S239" i="1"/>
  <c r="Z239" i="1"/>
  <c r="S240" i="1"/>
  <c r="Z240" i="1"/>
  <c r="S241" i="1"/>
  <c r="Z241" i="1"/>
  <c r="S242" i="1"/>
  <c r="Z242" i="1"/>
  <c r="S243" i="1"/>
  <c r="Z243" i="1"/>
  <c r="S244" i="1"/>
  <c r="Z244" i="1"/>
  <c r="S245" i="1"/>
  <c r="Z245" i="1"/>
  <c r="S246" i="1"/>
  <c r="Z246" i="1"/>
  <c r="S247" i="1"/>
  <c r="Z247" i="1"/>
  <c r="S248" i="1"/>
  <c r="Z248" i="1"/>
  <c r="S249" i="1"/>
  <c r="Z249" i="1"/>
  <c r="S250" i="1"/>
  <c r="Z250" i="1"/>
  <c r="AD5" i="1"/>
  <c r="AD7" i="1"/>
  <c r="T9" i="1"/>
  <c r="AD11" i="1"/>
  <c r="T6" i="1"/>
  <c r="AD8" i="1"/>
  <c r="AD10" i="1"/>
  <c r="AD16" i="1"/>
  <c r="AD18" i="1"/>
  <c r="T22" i="1"/>
  <c r="AD24" i="1"/>
  <c r="AD26" i="1"/>
  <c r="AD28" i="1"/>
  <c r="T30" i="1"/>
  <c r="AD32" i="1"/>
  <c r="T34" i="1"/>
  <c r="T37" i="1"/>
  <c r="AD41" i="1"/>
  <c r="T13" i="1"/>
  <c r="Z13" i="1"/>
  <c r="AD13" i="1"/>
  <c r="Z15" i="1"/>
  <c r="Z17" i="1"/>
  <c r="Z19" i="1"/>
  <c r="Z21" i="1"/>
  <c r="Z23" i="1"/>
  <c r="Z25" i="1"/>
  <c r="Z27" i="1"/>
  <c r="Z29" i="1"/>
  <c r="Z31" i="1"/>
  <c r="Z33" i="1"/>
  <c r="T45" i="1"/>
  <c r="T53" i="1"/>
  <c r="AD57" i="1"/>
  <c r="T61" i="1"/>
  <c r="AD65" i="1"/>
  <c r="T67" i="1"/>
  <c r="AD67" i="1"/>
  <c r="T69" i="1"/>
  <c r="AD69" i="1"/>
  <c r="T71" i="1"/>
  <c r="AD71" i="1"/>
  <c r="T73" i="1"/>
  <c r="AD73" i="1"/>
  <c r="T75" i="1"/>
  <c r="AD75" i="1"/>
  <c r="T83" i="1"/>
  <c r="AD83" i="1"/>
  <c r="T85" i="1"/>
  <c r="AD85" i="1"/>
  <c r="T87" i="1"/>
  <c r="AD87" i="1"/>
  <c r="T89" i="1"/>
  <c r="AD89" i="1"/>
  <c r="T91" i="1"/>
  <c r="AD91" i="1"/>
  <c r="T99" i="1"/>
  <c r="AD99" i="1"/>
  <c r="T101" i="1"/>
  <c r="AD101" i="1"/>
  <c r="T103" i="1"/>
  <c r="AD103" i="1"/>
  <c r="T105" i="1"/>
  <c r="AD105" i="1"/>
  <c r="T107" i="1"/>
  <c r="AD107" i="1"/>
  <c r="AD115" i="1"/>
  <c r="T121" i="1"/>
  <c r="AD123" i="1"/>
  <c r="T123" i="1"/>
  <c r="AD125" i="1"/>
  <c r="T125" i="1"/>
  <c r="AD127" i="1"/>
  <c r="T127" i="1"/>
  <c r="AD129" i="1"/>
  <c r="T129" i="1"/>
  <c r="AD131" i="1"/>
  <c r="T131" i="1"/>
  <c r="AD133" i="1"/>
  <c r="T133" i="1"/>
  <c r="Z34" i="1"/>
  <c r="Z36" i="1"/>
  <c r="Z38" i="1"/>
  <c r="T40" i="1"/>
  <c r="Z40" i="1"/>
  <c r="AD40" i="1"/>
  <c r="Z42" i="1"/>
  <c r="T44" i="1"/>
  <c r="Z44" i="1"/>
  <c r="AD44" i="1"/>
  <c r="Z46" i="1"/>
  <c r="T48" i="1"/>
  <c r="Z48" i="1"/>
  <c r="Z50" i="1"/>
  <c r="Z52" i="1"/>
  <c r="Z54" i="1"/>
  <c r="T56" i="1"/>
  <c r="Z56" i="1"/>
  <c r="AD56" i="1"/>
  <c r="Z58" i="1"/>
  <c r="T60" i="1"/>
  <c r="Z60" i="1"/>
  <c r="AD60" i="1"/>
  <c r="Z62" i="1"/>
  <c r="T64" i="1"/>
  <c r="Z64" i="1"/>
  <c r="Z66" i="1"/>
  <c r="T68" i="1"/>
  <c r="Z68" i="1"/>
  <c r="AD68" i="1"/>
  <c r="Z70" i="1"/>
  <c r="T72" i="1"/>
  <c r="Z72" i="1"/>
  <c r="AD72" i="1"/>
  <c r="Z74" i="1"/>
  <c r="Z76" i="1"/>
  <c r="Z78" i="1"/>
  <c r="T80" i="1"/>
  <c r="Z80" i="1"/>
  <c r="AD80" i="1"/>
  <c r="Z82" i="1"/>
  <c r="T84" i="1"/>
  <c r="Z84" i="1"/>
  <c r="AD84" i="1"/>
  <c r="Z86" i="1"/>
  <c r="T88" i="1"/>
  <c r="Z88" i="1"/>
  <c r="AD88" i="1"/>
  <c r="Z90" i="1"/>
  <c r="Z92" i="1"/>
  <c r="Z94" i="1"/>
  <c r="T96" i="1"/>
  <c r="Z96" i="1"/>
  <c r="AD96" i="1"/>
  <c r="Z98" i="1"/>
  <c r="T100" i="1"/>
  <c r="Z100" i="1"/>
  <c r="AD100" i="1"/>
  <c r="Z102" i="1"/>
  <c r="T104" i="1"/>
  <c r="Z104" i="1"/>
  <c r="AD104" i="1"/>
  <c r="Z106" i="1"/>
  <c r="Z108" i="1"/>
  <c r="AD112" i="1"/>
  <c r="T116" i="1"/>
  <c r="AD120" i="1"/>
  <c r="AD128" i="1"/>
  <c r="T132" i="1"/>
  <c r="T137" i="1"/>
  <c r="Z137" i="1"/>
  <c r="AD137" i="1"/>
  <c r="T139" i="1"/>
  <c r="Z139" i="1"/>
  <c r="AD139" i="1"/>
  <c r="T141" i="1"/>
  <c r="Z141" i="1"/>
  <c r="AD141" i="1"/>
  <c r="T143" i="1"/>
  <c r="Z143" i="1"/>
  <c r="AD143" i="1"/>
  <c r="Z145" i="1"/>
  <c r="Z147" i="1"/>
  <c r="T149" i="1"/>
  <c r="Z149" i="1"/>
  <c r="AD149" i="1"/>
  <c r="T151" i="1"/>
  <c r="Z151" i="1"/>
  <c r="AD151" i="1"/>
  <c r="T153" i="1"/>
  <c r="Z153" i="1"/>
  <c r="AD153" i="1"/>
  <c r="T155" i="1"/>
  <c r="Z155" i="1"/>
  <c r="AD155" i="1"/>
  <c r="T157" i="1"/>
  <c r="Z157" i="1"/>
  <c r="AD157" i="1"/>
  <c r="T159" i="1"/>
  <c r="Z159" i="1"/>
  <c r="AD159" i="1"/>
  <c r="Z161" i="1"/>
  <c r="Z163" i="1"/>
  <c r="T165" i="1"/>
  <c r="Z165" i="1"/>
  <c r="AD165" i="1"/>
  <c r="T167" i="1"/>
  <c r="Z167" i="1"/>
  <c r="AD167" i="1"/>
  <c r="T169" i="1"/>
  <c r="Z169" i="1"/>
  <c r="AD169" i="1"/>
  <c r="T171" i="1"/>
  <c r="Z171" i="1"/>
  <c r="AD171" i="1"/>
  <c r="Z173" i="1"/>
  <c r="Z175" i="1"/>
  <c r="Z177" i="1"/>
  <c r="Z179" i="1"/>
  <c r="Z181" i="1"/>
  <c r="Z183" i="1"/>
  <c r="T185" i="1"/>
  <c r="Z185" i="1"/>
  <c r="AD185" i="1"/>
  <c r="Z187" i="1"/>
  <c r="AD187" i="1"/>
  <c r="T189" i="1"/>
  <c r="Z189" i="1"/>
  <c r="Z191" i="1"/>
  <c r="T193" i="1"/>
  <c r="Z193" i="1"/>
  <c r="AD193" i="1"/>
  <c r="AD195" i="1"/>
  <c r="AD197" i="1"/>
  <c r="AD199" i="1"/>
  <c r="Z136" i="1"/>
  <c r="Z138" i="1"/>
  <c r="T144" i="1"/>
  <c r="AD148" i="1"/>
  <c r="T152" i="1"/>
  <c r="T160" i="1"/>
  <c r="AD164" i="1"/>
  <c r="T168" i="1"/>
  <c r="T176" i="1"/>
  <c r="Z176" i="1"/>
  <c r="AD176" i="1"/>
  <c r="Z178" i="1"/>
  <c r="T180" i="1"/>
  <c r="Z180" i="1"/>
  <c r="AD180" i="1"/>
  <c r="Z182" i="1"/>
  <c r="T184" i="1"/>
  <c r="Z184" i="1"/>
  <c r="AD184" i="1"/>
  <c r="Z186" i="1"/>
  <c r="Z188" i="1"/>
  <c r="Z190" i="1"/>
  <c r="T192" i="1"/>
  <c r="Z192" i="1"/>
  <c r="AD192" i="1"/>
  <c r="AD196" i="1"/>
  <c r="T200" i="1"/>
  <c r="Z201" i="1"/>
  <c r="Z203" i="1"/>
  <c r="AD203" i="1"/>
  <c r="T205" i="1"/>
  <c r="T207" i="1"/>
  <c r="AD209" i="1"/>
  <c r="AD213" i="1"/>
  <c r="T215" i="1"/>
  <c r="T217" i="1"/>
  <c r="T225" i="1"/>
  <c r="AD229" i="1"/>
  <c r="T233" i="1"/>
  <c r="T234" i="1"/>
  <c r="AD234" i="1"/>
  <c r="Z202" i="1"/>
  <c r="Z204" i="1"/>
  <c r="AD208" i="1"/>
  <c r="T211" i="1"/>
  <c r="AD212" i="1"/>
  <c r="T214" i="1"/>
  <c r="T220" i="1"/>
  <c r="T222" i="1"/>
  <c r="AD224" i="1"/>
  <c r="T224" i="1"/>
  <c r="AD226" i="1"/>
  <c r="T226" i="1"/>
  <c r="AD228" i="1"/>
  <c r="T228" i="1"/>
  <c r="AD230" i="1"/>
  <c r="T230" i="1"/>
  <c r="AD232" i="1"/>
  <c r="T232" i="1"/>
  <c r="T240" i="1"/>
  <c r="AD240" i="1"/>
  <c r="T242" i="1"/>
  <c r="AD242" i="1"/>
  <c r="T246" i="1"/>
  <c r="AD246" i="1"/>
  <c r="T248" i="1"/>
  <c r="AD248" i="1"/>
  <c r="T250" i="1"/>
  <c r="AD250" i="1"/>
  <c r="T241" i="1"/>
  <c r="AD245" i="1"/>
  <c r="T249" i="1"/>
  <c r="B3" i="2"/>
  <c r="T113" i="1" l="1"/>
  <c r="AD97" i="1"/>
  <c r="AD204" i="1"/>
  <c r="AD92" i="1"/>
  <c r="AF92" i="1" s="1"/>
  <c r="AD36" i="1"/>
  <c r="AF36" i="1" s="1"/>
  <c r="T81" i="1"/>
  <c r="T218" i="1"/>
  <c r="AD172" i="1"/>
  <c r="AF172" i="1" s="1"/>
  <c r="AD140" i="1"/>
  <c r="T111" i="1"/>
  <c r="AD95" i="1"/>
  <c r="AD79" i="1"/>
  <c r="AD163" i="1"/>
  <c r="AD147" i="1"/>
  <c r="AD238" i="1"/>
  <c r="AE238" i="1" s="1"/>
  <c r="AD221" i="1"/>
  <c r="AE221" i="1" s="1"/>
  <c r="AD188" i="1"/>
  <c r="AD191" i="1"/>
  <c r="T108" i="1"/>
  <c r="T76" i="1"/>
  <c r="T52" i="1"/>
  <c r="AD236" i="1"/>
  <c r="T216" i="1"/>
  <c r="AD161" i="1"/>
  <c r="AF161" i="1" s="1"/>
  <c r="AD145" i="1"/>
  <c r="T119" i="1"/>
  <c r="T109" i="1"/>
  <c r="AD93" i="1"/>
  <c r="AD77" i="1"/>
  <c r="AD51" i="1"/>
  <c r="AF51" i="1" s="1"/>
  <c r="AD4" i="1"/>
  <c r="AD3" i="1"/>
  <c r="AF3" i="1" s="1"/>
  <c r="T244" i="1"/>
  <c r="T124" i="1"/>
  <c r="T135" i="1"/>
  <c r="AD49" i="1"/>
  <c r="AD237" i="1"/>
  <c r="AD156" i="1"/>
  <c r="AD47" i="1"/>
  <c r="AE47" i="1" s="1"/>
  <c r="AD20" i="1"/>
  <c r="AE20" i="1" s="1"/>
  <c r="AD63" i="1"/>
  <c r="AD59" i="1"/>
  <c r="AD55" i="1"/>
  <c r="AE237" i="1"/>
  <c r="AF237" i="1"/>
  <c r="AE248" i="1"/>
  <c r="AF248" i="1"/>
  <c r="AE230" i="1"/>
  <c r="AF230" i="1"/>
  <c r="AE226" i="1"/>
  <c r="AF226" i="1"/>
  <c r="AE224" i="1"/>
  <c r="AF224" i="1"/>
  <c r="AE218" i="1"/>
  <c r="AF218" i="1"/>
  <c r="AE196" i="1"/>
  <c r="AF196" i="1"/>
  <c r="AE180" i="1"/>
  <c r="AF180" i="1"/>
  <c r="AE156" i="1"/>
  <c r="AF156" i="1"/>
  <c r="AE197" i="1"/>
  <c r="AF197" i="1"/>
  <c r="AE165" i="1"/>
  <c r="AF165" i="1"/>
  <c r="AE157" i="1"/>
  <c r="AF157" i="1"/>
  <c r="AE149" i="1"/>
  <c r="AF149" i="1"/>
  <c r="AE128" i="1"/>
  <c r="AF128" i="1"/>
  <c r="AE112" i="1"/>
  <c r="AF112" i="1"/>
  <c r="AE80" i="1"/>
  <c r="AF80" i="1"/>
  <c r="AE44" i="1"/>
  <c r="AF44" i="1"/>
  <c r="AE115" i="1"/>
  <c r="AF115" i="1"/>
  <c r="AE111" i="1"/>
  <c r="AF111" i="1"/>
  <c r="AE10" i="1"/>
  <c r="AF10" i="1"/>
  <c r="AE11" i="1"/>
  <c r="AF11" i="1"/>
  <c r="AE3" i="1"/>
  <c r="AE231" i="1"/>
  <c r="AF231" i="1"/>
  <c r="AE223" i="1"/>
  <c r="AF223" i="1"/>
  <c r="AE214" i="1"/>
  <c r="AF214" i="1"/>
  <c r="AE206" i="1"/>
  <c r="AF206" i="1"/>
  <c r="AE198" i="1"/>
  <c r="AF198" i="1"/>
  <c r="AE174" i="1"/>
  <c r="AF174" i="1"/>
  <c r="AE166" i="1"/>
  <c r="AF166" i="1"/>
  <c r="AE158" i="1"/>
  <c r="AF158" i="1"/>
  <c r="AE150" i="1"/>
  <c r="AF150" i="1"/>
  <c r="AE142" i="1"/>
  <c r="AF142" i="1"/>
  <c r="AE134" i="1"/>
  <c r="AF134" i="1"/>
  <c r="AE222" i="1"/>
  <c r="AF222" i="1"/>
  <c r="AE215" i="1"/>
  <c r="AF215" i="1"/>
  <c r="AE211" i="1"/>
  <c r="AF211" i="1"/>
  <c r="AE207" i="1"/>
  <c r="AF207" i="1"/>
  <c r="AE245" i="1"/>
  <c r="AF245" i="1"/>
  <c r="AE250" i="1"/>
  <c r="AF250" i="1"/>
  <c r="AE246" i="1"/>
  <c r="AF246" i="1"/>
  <c r="AE232" i="1"/>
  <c r="AF232" i="1"/>
  <c r="AE228" i="1"/>
  <c r="AF228" i="1"/>
  <c r="AE208" i="1"/>
  <c r="AF208" i="1"/>
  <c r="AE204" i="1"/>
  <c r="AF204" i="1"/>
  <c r="AE234" i="1"/>
  <c r="AF234" i="1"/>
  <c r="AE229" i="1"/>
  <c r="AF229" i="1"/>
  <c r="AE213" i="1"/>
  <c r="AF213" i="1"/>
  <c r="AE203" i="1"/>
  <c r="AF203" i="1"/>
  <c r="AE192" i="1"/>
  <c r="AF192" i="1"/>
  <c r="AE188" i="1"/>
  <c r="AF188" i="1"/>
  <c r="AE184" i="1"/>
  <c r="AF184" i="1"/>
  <c r="AE176" i="1"/>
  <c r="AF176" i="1"/>
  <c r="AE172" i="1"/>
  <c r="AE164" i="1"/>
  <c r="AF164" i="1"/>
  <c r="AE148" i="1"/>
  <c r="AF148" i="1"/>
  <c r="AE140" i="1"/>
  <c r="AF140" i="1"/>
  <c r="AE193" i="1"/>
  <c r="AF193" i="1"/>
  <c r="AE189" i="1"/>
  <c r="AF189" i="1"/>
  <c r="AE185" i="1"/>
  <c r="AF185" i="1"/>
  <c r="AE169" i="1"/>
  <c r="AF169" i="1"/>
  <c r="AE161" i="1"/>
  <c r="AE153" i="1"/>
  <c r="AF153" i="1"/>
  <c r="AE145" i="1"/>
  <c r="AF145" i="1"/>
  <c r="AE141" i="1"/>
  <c r="AF141" i="1"/>
  <c r="AE137" i="1"/>
  <c r="AF137" i="1"/>
  <c r="AE120" i="1"/>
  <c r="AF120" i="1"/>
  <c r="AE108" i="1"/>
  <c r="AF108" i="1"/>
  <c r="AE104" i="1"/>
  <c r="AF104" i="1"/>
  <c r="AE92" i="1"/>
  <c r="AE88" i="1"/>
  <c r="AF88" i="1"/>
  <c r="AE84" i="1"/>
  <c r="AF84" i="1"/>
  <c r="AE76" i="1"/>
  <c r="AF76" i="1"/>
  <c r="AE72" i="1"/>
  <c r="AF72" i="1"/>
  <c r="AE52" i="1"/>
  <c r="AF52" i="1"/>
  <c r="AE48" i="1"/>
  <c r="AF48" i="1"/>
  <c r="AE40" i="1"/>
  <c r="AF40" i="1"/>
  <c r="AE36" i="1"/>
  <c r="AE119" i="1"/>
  <c r="AF119" i="1"/>
  <c r="AE113" i="1"/>
  <c r="AF113" i="1"/>
  <c r="AE109" i="1"/>
  <c r="AF109" i="1"/>
  <c r="AE51" i="1"/>
  <c r="AE13" i="1"/>
  <c r="AF13" i="1"/>
  <c r="AE41" i="1"/>
  <c r="AF41" i="1"/>
  <c r="AE26" i="1"/>
  <c r="AF26" i="1"/>
  <c r="AE18" i="1"/>
  <c r="AF18" i="1"/>
  <c r="AE7" i="1"/>
  <c r="AF7" i="1"/>
  <c r="AE227" i="1"/>
  <c r="AF227" i="1"/>
  <c r="AE219" i="1"/>
  <c r="AF219" i="1"/>
  <c r="AE210" i="1"/>
  <c r="AF210" i="1"/>
  <c r="AE194" i="1"/>
  <c r="AF194" i="1"/>
  <c r="AE170" i="1"/>
  <c r="AF170" i="1"/>
  <c r="AE162" i="1"/>
  <c r="AF162" i="1"/>
  <c r="AE154" i="1"/>
  <c r="AF154" i="1"/>
  <c r="AE146" i="1"/>
  <c r="AF146" i="1"/>
  <c r="AE130" i="1"/>
  <c r="AF130" i="1"/>
  <c r="AE126" i="1"/>
  <c r="AF126" i="1"/>
  <c r="AE122" i="1"/>
  <c r="AF122" i="1"/>
  <c r="AE118" i="1"/>
  <c r="AF118" i="1"/>
  <c r="AE114" i="1"/>
  <c r="AF114" i="1"/>
  <c r="AE110" i="1"/>
  <c r="AF110" i="1"/>
  <c r="AD247" i="1"/>
  <c r="AD243" i="1"/>
  <c r="AD239" i="1"/>
  <c r="AD235" i="1"/>
  <c r="AE242" i="1"/>
  <c r="AF242" i="1"/>
  <c r="AE240" i="1"/>
  <c r="AF240" i="1"/>
  <c r="AF238" i="1"/>
  <c r="AE236" i="1"/>
  <c r="AF236" i="1"/>
  <c r="AE212" i="1"/>
  <c r="AF212" i="1"/>
  <c r="T210" i="1"/>
  <c r="T206" i="1"/>
  <c r="W206" i="1" s="1"/>
  <c r="T231" i="1"/>
  <c r="T227" i="1"/>
  <c r="T223" i="1"/>
  <c r="T219" i="1"/>
  <c r="W219" i="1" s="1"/>
  <c r="AE209" i="1"/>
  <c r="AF209" i="1"/>
  <c r="T198" i="1"/>
  <c r="T194" i="1"/>
  <c r="V194" i="1" s="1"/>
  <c r="T174" i="1"/>
  <c r="T170" i="1"/>
  <c r="T166" i="1"/>
  <c r="T162" i="1"/>
  <c r="W162" i="1" s="1"/>
  <c r="T158" i="1"/>
  <c r="T154" i="1"/>
  <c r="T150" i="1"/>
  <c r="T146" i="1"/>
  <c r="U146" i="1" s="1"/>
  <c r="T142" i="1"/>
  <c r="AE199" i="1"/>
  <c r="AF199" i="1"/>
  <c r="AE195" i="1"/>
  <c r="AF195" i="1"/>
  <c r="AE191" i="1"/>
  <c r="AF191" i="1"/>
  <c r="AE187" i="1"/>
  <c r="AF187" i="1"/>
  <c r="AE171" i="1"/>
  <c r="AF171" i="1"/>
  <c r="AE167" i="1"/>
  <c r="AF167" i="1"/>
  <c r="AE163" i="1"/>
  <c r="AF163" i="1"/>
  <c r="AE159" i="1"/>
  <c r="AF159" i="1"/>
  <c r="AE155" i="1"/>
  <c r="AF155" i="1"/>
  <c r="AE151" i="1"/>
  <c r="AF151" i="1"/>
  <c r="AE147" i="1"/>
  <c r="AF147" i="1"/>
  <c r="AE143" i="1"/>
  <c r="AF143" i="1"/>
  <c r="AE139" i="1"/>
  <c r="AF139" i="1"/>
  <c r="T134" i="1"/>
  <c r="U134" i="1" s="1"/>
  <c r="T130" i="1"/>
  <c r="T126" i="1"/>
  <c r="T122" i="1"/>
  <c r="T118" i="1"/>
  <c r="W118" i="1" s="1"/>
  <c r="T114" i="1"/>
  <c r="T110" i="1"/>
  <c r="AE135" i="1"/>
  <c r="AF135" i="1"/>
  <c r="AE133" i="1"/>
  <c r="AF133" i="1"/>
  <c r="AE131" i="1"/>
  <c r="AF131" i="1"/>
  <c r="AE129" i="1"/>
  <c r="AF129" i="1"/>
  <c r="AE127" i="1"/>
  <c r="AF127" i="1"/>
  <c r="AE125" i="1"/>
  <c r="AF125" i="1"/>
  <c r="AE123" i="1"/>
  <c r="AF123" i="1"/>
  <c r="AE107" i="1"/>
  <c r="AF107" i="1"/>
  <c r="AE105" i="1"/>
  <c r="AF105" i="1"/>
  <c r="AE103" i="1"/>
  <c r="AF103" i="1"/>
  <c r="AE93" i="1"/>
  <c r="AF93" i="1"/>
  <c r="AE91" i="1"/>
  <c r="AF91" i="1"/>
  <c r="AE89" i="1"/>
  <c r="AF89" i="1"/>
  <c r="AE87" i="1"/>
  <c r="AF87" i="1"/>
  <c r="AE85" i="1"/>
  <c r="AF85" i="1"/>
  <c r="AE83" i="1"/>
  <c r="AF83" i="1"/>
  <c r="AE81" i="1"/>
  <c r="AF81" i="1"/>
  <c r="AE79" i="1"/>
  <c r="AF79" i="1"/>
  <c r="AE77" i="1"/>
  <c r="AF77" i="1"/>
  <c r="AE75" i="1"/>
  <c r="AF75" i="1"/>
  <c r="AE73" i="1"/>
  <c r="AF73" i="1"/>
  <c r="AE71" i="1"/>
  <c r="AF71" i="1"/>
  <c r="AE49" i="1"/>
  <c r="AF49" i="1"/>
  <c r="AD43" i="1"/>
  <c r="AD39" i="1"/>
  <c r="AD35" i="1"/>
  <c r="AE32" i="1"/>
  <c r="AF32" i="1"/>
  <c r="AE28" i="1"/>
  <c r="AF28" i="1"/>
  <c r="AE24" i="1"/>
  <c r="AF24" i="1"/>
  <c r="AE16" i="1"/>
  <c r="AF16" i="1"/>
  <c r="AE8" i="1"/>
  <c r="AF8" i="1"/>
  <c r="AE4" i="1"/>
  <c r="AF4" i="1"/>
  <c r="AE5" i="1"/>
  <c r="AF5" i="1"/>
  <c r="AE216" i="1"/>
  <c r="AF216" i="1"/>
  <c r="AE249" i="1"/>
  <c r="AF249" i="1"/>
  <c r="AE241" i="1"/>
  <c r="AF241" i="1"/>
  <c r="AE233" i="1"/>
  <c r="AF233" i="1"/>
  <c r="AE225" i="1"/>
  <c r="AF225" i="1"/>
  <c r="AE217" i="1"/>
  <c r="AF217" i="1"/>
  <c r="AE200" i="1"/>
  <c r="AF200" i="1"/>
  <c r="AE168" i="1"/>
  <c r="AF168" i="1"/>
  <c r="AE160" i="1"/>
  <c r="AF160" i="1"/>
  <c r="AE152" i="1"/>
  <c r="AF152" i="1"/>
  <c r="AE144" i="1"/>
  <c r="AF144" i="1"/>
  <c r="AE132" i="1"/>
  <c r="AF132" i="1"/>
  <c r="AE124" i="1"/>
  <c r="AF124" i="1"/>
  <c r="AE116" i="1"/>
  <c r="AF116" i="1"/>
  <c r="AE53" i="1"/>
  <c r="AF53" i="1"/>
  <c r="AE45" i="1"/>
  <c r="AF45" i="1"/>
  <c r="AE37" i="1"/>
  <c r="AF37" i="1"/>
  <c r="AE9" i="1"/>
  <c r="AF9" i="1"/>
  <c r="AE34" i="1"/>
  <c r="AF34" i="1"/>
  <c r="AE30" i="1"/>
  <c r="AF30" i="1"/>
  <c r="AE22" i="1"/>
  <c r="AF22" i="1"/>
  <c r="AE6" i="1"/>
  <c r="AF6" i="1"/>
  <c r="AE244" i="1"/>
  <c r="AF244" i="1"/>
  <c r="AE220" i="1"/>
  <c r="AF220" i="1"/>
  <c r="AE205" i="1"/>
  <c r="AF205" i="1"/>
  <c r="AE121" i="1"/>
  <c r="AF121" i="1"/>
  <c r="AE117" i="1"/>
  <c r="AF117" i="1"/>
  <c r="AE100" i="1"/>
  <c r="AF100" i="1"/>
  <c r="AE96" i="1"/>
  <c r="AF96" i="1"/>
  <c r="AE101" i="1"/>
  <c r="AF101" i="1"/>
  <c r="AE99" i="1"/>
  <c r="AF99" i="1"/>
  <c r="AE97" i="1"/>
  <c r="AF97" i="1"/>
  <c r="AE95" i="1"/>
  <c r="AF95" i="1"/>
  <c r="AE68" i="1"/>
  <c r="AF68" i="1"/>
  <c r="AE64" i="1"/>
  <c r="AF64" i="1"/>
  <c r="AE60" i="1"/>
  <c r="AF60" i="1"/>
  <c r="AE56" i="1"/>
  <c r="AF56" i="1"/>
  <c r="AE63" i="1"/>
  <c r="AF63" i="1"/>
  <c r="AE59" i="1"/>
  <c r="AF59" i="1"/>
  <c r="AE55" i="1"/>
  <c r="AF55" i="1"/>
  <c r="AE69" i="1"/>
  <c r="AF69" i="1"/>
  <c r="AE67" i="1"/>
  <c r="AF67" i="1"/>
  <c r="AE65" i="1"/>
  <c r="AF65" i="1"/>
  <c r="AE57" i="1"/>
  <c r="AF57" i="1"/>
  <c r="AE61" i="1"/>
  <c r="AF61" i="1"/>
  <c r="V14" i="1"/>
  <c r="W14" i="1"/>
  <c r="T117" i="1"/>
  <c r="W117" i="1" s="1"/>
  <c r="AD201" i="1"/>
  <c r="AD136" i="1"/>
  <c r="AD183" i="1"/>
  <c r="AD179" i="1"/>
  <c r="AD175" i="1"/>
  <c r="AD62" i="1"/>
  <c r="AD58" i="1"/>
  <c r="AD54" i="1"/>
  <c r="AD50" i="1"/>
  <c r="AD46" i="1"/>
  <c r="AD42" i="1"/>
  <c r="AD38" i="1"/>
  <c r="AD33" i="1"/>
  <c r="AD29" i="1"/>
  <c r="AD25" i="1"/>
  <c r="AD21" i="1"/>
  <c r="AD17" i="1"/>
  <c r="AD14" i="1"/>
  <c r="B7" i="2"/>
  <c r="AD202" i="1"/>
  <c r="AD190" i="1"/>
  <c r="AD186" i="1"/>
  <c r="AD182" i="1"/>
  <c r="AD178" i="1"/>
  <c r="AD138" i="1"/>
  <c r="AD181" i="1"/>
  <c r="AD177" i="1"/>
  <c r="AD173" i="1"/>
  <c r="AD106" i="1"/>
  <c r="AD102" i="1"/>
  <c r="AD98" i="1"/>
  <c r="AD94" i="1"/>
  <c r="AD90" i="1"/>
  <c r="AD86" i="1"/>
  <c r="AD82" i="1"/>
  <c r="AD78" i="1"/>
  <c r="AD74" i="1"/>
  <c r="AD70" i="1"/>
  <c r="AD66" i="1"/>
  <c r="AD31" i="1"/>
  <c r="AD27" i="1"/>
  <c r="AD23" i="1"/>
  <c r="AD19" i="1"/>
  <c r="AD15" i="1"/>
  <c r="U14" i="1"/>
  <c r="AD2" i="1"/>
  <c r="AF2" i="1" s="1"/>
  <c r="B4" i="2"/>
  <c r="B5" i="2" s="1"/>
  <c r="B21" i="2"/>
  <c r="T2" i="1"/>
  <c r="V2" i="1" s="1"/>
  <c r="W230" i="1"/>
  <c r="U230" i="1"/>
  <c r="V230" i="1"/>
  <c r="W226" i="1"/>
  <c r="U226" i="1"/>
  <c r="V226" i="1"/>
  <c r="W222" i="1"/>
  <c r="U222" i="1"/>
  <c r="V222" i="1"/>
  <c r="W218" i="1"/>
  <c r="U218" i="1"/>
  <c r="V218" i="1"/>
  <c r="W214" i="1"/>
  <c r="U214" i="1"/>
  <c r="V214" i="1"/>
  <c r="W211" i="1"/>
  <c r="U211" i="1"/>
  <c r="V211" i="1"/>
  <c r="W208" i="1"/>
  <c r="U208" i="1"/>
  <c r="V208" i="1"/>
  <c r="W233" i="1"/>
  <c r="U233" i="1"/>
  <c r="V233" i="1"/>
  <c r="W229" i="1"/>
  <c r="U229" i="1"/>
  <c r="V229" i="1"/>
  <c r="W225" i="1"/>
  <c r="U225" i="1"/>
  <c r="V225" i="1"/>
  <c r="W221" i="1"/>
  <c r="U221" i="1"/>
  <c r="V221" i="1"/>
  <c r="W217" i="1"/>
  <c r="U217" i="1"/>
  <c r="V217" i="1"/>
  <c r="W213" i="1"/>
  <c r="U213" i="1"/>
  <c r="V213" i="1"/>
  <c r="W207" i="1"/>
  <c r="U207" i="1"/>
  <c r="V207" i="1"/>
  <c r="W198" i="1"/>
  <c r="U198" i="1"/>
  <c r="V198" i="1"/>
  <c r="U194" i="1"/>
  <c r="V192" i="1"/>
  <c r="U192" i="1"/>
  <c r="W192" i="1"/>
  <c r="V188" i="1"/>
  <c r="U188" i="1"/>
  <c r="W188" i="1"/>
  <c r="V184" i="1"/>
  <c r="U184" i="1"/>
  <c r="W184" i="1"/>
  <c r="V180" i="1"/>
  <c r="U180" i="1"/>
  <c r="W180" i="1"/>
  <c r="V174" i="1"/>
  <c r="U174" i="1"/>
  <c r="W174" i="1"/>
  <c r="V170" i="1"/>
  <c r="U170" i="1"/>
  <c r="W170" i="1"/>
  <c r="V166" i="1"/>
  <c r="U166" i="1"/>
  <c r="W166" i="1"/>
  <c r="U162" i="1"/>
  <c r="V156" i="1"/>
  <c r="U156" i="1"/>
  <c r="W156" i="1"/>
  <c r="V152" i="1"/>
  <c r="U152" i="1"/>
  <c r="W152" i="1"/>
  <c r="V148" i="1"/>
  <c r="U148" i="1"/>
  <c r="W148" i="1"/>
  <c r="V144" i="1"/>
  <c r="U144" i="1"/>
  <c r="W144" i="1"/>
  <c r="V142" i="1"/>
  <c r="U142" i="1"/>
  <c r="W142" i="1"/>
  <c r="V136" i="1"/>
  <c r="U136" i="1"/>
  <c r="W136" i="1"/>
  <c r="V191" i="1"/>
  <c r="W191" i="1"/>
  <c r="U191" i="1"/>
  <c r="V183" i="1"/>
  <c r="W183" i="1"/>
  <c r="U183" i="1"/>
  <c r="V179" i="1"/>
  <c r="W179" i="1"/>
  <c r="U179" i="1"/>
  <c r="V171" i="1"/>
  <c r="W171" i="1"/>
  <c r="U171" i="1"/>
  <c r="V167" i="1"/>
  <c r="W167" i="1"/>
  <c r="U167" i="1"/>
  <c r="V159" i="1"/>
  <c r="W159" i="1"/>
  <c r="U159" i="1"/>
  <c r="V155" i="1"/>
  <c r="W155" i="1"/>
  <c r="U155" i="1"/>
  <c r="V147" i="1"/>
  <c r="W147" i="1"/>
  <c r="U147" i="1"/>
  <c r="W132" i="1"/>
  <c r="U132" i="1"/>
  <c r="V132" i="1"/>
  <c r="W130" i="1"/>
  <c r="U130" i="1"/>
  <c r="V130" i="1"/>
  <c r="W128" i="1"/>
  <c r="U128" i="1"/>
  <c r="V128" i="1"/>
  <c r="W126" i="1"/>
  <c r="U126" i="1"/>
  <c r="V126" i="1"/>
  <c r="W122" i="1"/>
  <c r="U122" i="1"/>
  <c r="V122" i="1"/>
  <c r="W120" i="1"/>
  <c r="U120" i="1"/>
  <c r="V120" i="1"/>
  <c r="V118" i="1"/>
  <c r="W116" i="1"/>
  <c r="U116" i="1"/>
  <c r="V116" i="1"/>
  <c r="W114" i="1"/>
  <c r="U114" i="1"/>
  <c r="V114" i="1"/>
  <c r="W112" i="1"/>
  <c r="U112" i="1"/>
  <c r="V112" i="1"/>
  <c r="W110" i="1"/>
  <c r="U110" i="1"/>
  <c r="V110" i="1"/>
  <c r="V108" i="1"/>
  <c r="U108" i="1"/>
  <c r="W108" i="1"/>
  <c r="V104" i="1"/>
  <c r="U104" i="1"/>
  <c r="W104" i="1"/>
  <c r="V100" i="1"/>
  <c r="U100" i="1"/>
  <c r="W100" i="1"/>
  <c r="V96" i="1"/>
  <c r="U96" i="1"/>
  <c r="W96" i="1"/>
  <c r="V92" i="1"/>
  <c r="U92" i="1"/>
  <c r="W92" i="1"/>
  <c r="V88" i="1"/>
  <c r="U88" i="1"/>
  <c r="W88" i="1"/>
  <c r="V84" i="1"/>
  <c r="U84" i="1"/>
  <c r="W84" i="1"/>
  <c r="V80" i="1"/>
  <c r="U80" i="1"/>
  <c r="W80" i="1"/>
  <c r="V76" i="1"/>
  <c r="U76" i="1"/>
  <c r="W76" i="1"/>
  <c r="V72" i="1"/>
  <c r="U72" i="1"/>
  <c r="W72" i="1"/>
  <c r="V68" i="1"/>
  <c r="U68" i="1"/>
  <c r="W68" i="1"/>
  <c r="V64" i="1"/>
  <c r="U64" i="1"/>
  <c r="W64" i="1"/>
  <c r="V60" i="1"/>
  <c r="U60" i="1"/>
  <c r="W60" i="1"/>
  <c r="V56" i="1"/>
  <c r="U56" i="1"/>
  <c r="W56" i="1"/>
  <c r="V52" i="1"/>
  <c r="U52" i="1"/>
  <c r="W52" i="1"/>
  <c r="V48" i="1"/>
  <c r="U48" i="1"/>
  <c r="W48" i="1"/>
  <c r="V44" i="1"/>
  <c r="U44" i="1"/>
  <c r="W44" i="1"/>
  <c r="V40" i="1"/>
  <c r="U40" i="1"/>
  <c r="W40" i="1"/>
  <c r="V36" i="1"/>
  <c r="U36" i="1"/>
  <c r="W36" i="1"/>
  <c r="W135" i="1"/>
  <c r="U135" i="1"/>
  <c r="V135" i="1"/>
  <c r="W133" i="1"/>
  <c r="U133" i="1"/>
  <c r="V133" i="1"/>
  <c r="W131" i="1"/>
  <c r="U131" i="1"/>
  <c r="V131" i="1"/>
  <c r="W129" i="1"/>
  <c r="U129" i="1"/>
  <c r="V129" i="1"/>
  <c r="W127" i="1"/>
  <c r="U127" i="1"/>
  <c r="V127" i="1"/>
  <c r="W125" i="1"/>
  <c r="U125" i="1"/>
  <c r="V125" i="1"/>
  <c r="W123" i="1"/>
  <c r="U123" i="1"/>
  <c r="V123" i="1"/>
  <c r="W121" i="1"/>
  <c r="U121" i="1"/>
  <c r="V121" i="1"/>
  <c r="W119" i="1"/>
  <c r="U119" i="1"/>
  <c r="V119" i="1"/>
  <c r="W115" i="1"/>
  <c r="U115" i="1"/>
  <c r="V115" i="1"/>
  <c r="W113" i="1"/>
  <c r="U113" i="1"/>
  <c r="V113" i="1"/>
  <c r="W111" i="1"/>
  <c r="U111" i="1"/>
  <c r="V111" i="1"/>
  <c r="W109" i="1"/>
  <c r="U109" i="1"/>
  <c r="V109" i="1"/>
  <c r="V33" i="1"/>
  <c r="U33" i="1"/>
  <c r="W33" i="1"/>
  <c r="V29" i="1"/>
  <c r="U29" i="1"/>
  <c r="W29" i="1"/>
  <c r="V25" i="1"/>
  <c r="U25" i="1"/>
  <c r="W25" i="1"/>
  <c r="V21" i="1"/>
  <c r="U21" i="1"/>
  <c r="W21" i="1"/>
  <c r="V17" i="1"/>
  <c r="U17" i="1"/>
  <c r="W17" i="1"/>
  <c r="T12" i="1"/>
  <c r="AD12" i="1"/>
  <c r="V43" i="1"/>
  <c r="W43" i="1"/>
  <c r="U43" i="1"/>
  <c r="V41" i="1"/>
  <c r="W41" i="1"/>
  <c r="U41" i="1"/>
  <c r="V39" i="1"/>
  <c r="W39" i="1"/>
  <c r="U39" i="1"/>
  <c r="V37" i="1"/>
  <c r="W37" i="1"/>
  <c r="U37" i="1"/>
  <c r="V35" i="1"/>
  <c r="W35" i="1"/>
  <c r="U35" i="1"/>
  <c r="V32" i="1"/>
  <c r="W32" i="1"/>
  <c r="U32" i="1"/>
  <c r="V30" i="1"/>
  <c r="W30" i="1"/>
  <c r="U30" i="1"/>
  <c r="V28" i="1"/>
  <c r="W28" i="1"/>
  <c r="U28" i="1"/>
  <c r="V26" i="1"/>
  <c r="W26" i="1"/>
  <c r="U26" i="1"/>
  <c r="V24" i="1"/>
  <c r="W24" i="1"/>
  <c r="U24" i="1"/>
  <c r="V22" i="1"/>
  <c r="W22" i="1"/>
  <c r="U22" i="1"/>
  <c r="V20" i="1"/>
  <c r="W20" i="1"/>
  <c r="U20" i="1"/>
  <c r="V18" i="1"/>
  <c r="W18" i="1"/>
  <c r="U18" i="1"/>
  <c r="V16" i="1"/>
  <c r="W16" i="1"/>
  <c r="U16" i="1"/>
  <c r="V10" i="1"/>
  <c r="W10" i="1"/>
  <c r="U10" i="1"/>
  <c r="V8" i="1"/>
  <c r="W8" i="1"/>
  <c r="U8" i="1"/>
  <c r="V6" i="1"/>
  <c r="W6" i="1"/>
  <c r="U6" i="1"/>
  <c r="V4" i="1"/>
  <c r="W4" i="1"/>
  <c r="U4" i="1"/>
  <c r="W232" i="1"/>
  <c r="U232" i="1"/>
  <c r="V232" i="1"/>
  <c r="W228" i="1"/>
  <c r="U228" i="1"/>
  <c r="V228" i="1"/>
  <c r="W224" i="1"/>
  <c r="U224" i="1"/>
  <c r="V224" i="1"/>
  <c r="W220" i="1"/>
  <c r="U220" i="1"/>
  <c r="V220" i="1"/>
  <c r="W216" i="1"/>
  <c r="U216" i="1"/>
  <c r="V216" i="1"/>
  <c r="W212" i="1"/>
  <c r="U212" i="1"/>
  <c r="V212" i="1"/>
  <c r="W210" i="1"/>
  <c r="U210" i="1"/>
  <c r="V210" i="1"/>
  <c r="V204" i="1"/>
  <c r="U204" i="1"/>
  <c r="W204" i="1"/>
  <c r="W231" i="1"/>
  <c r="U231" i="1"/>
  <c r="V231" i="1"/>
  <c r="W227" i="1"/>
  <c r="U227" i="1"/>
  <c r="V227" i="1"/>
  <c r="W223" i="1"/>
  <c r="U223" i="1"/>
  <c r="V223" i="1"/>
  <c r="W215" i="1"/>
  <c r="U215" i="1"/>
  <c r="V215" i="1"/>
  <c r="W209" i="1"/>
  <c r="U209" i="1"/>
  <c r="V209" i="1"/>
  <c r="W205" i="1"/>
  <c r="U205" i="1"/>
  <c r="V205" i="1"/>
  <c r="V203" i="1"/>
  <c r="W203" i="1"/>
  <c r="U203" i="1"/>
  <c r="W200" i="1"/>
  <c r="U200" i="1"/>
  <c r="V200" i="1"/>
  <c r="W196" i="1"/>
  <c r="U196" i="1"/>
  <c r="V196" i="1"/>
  <c r="V176" i="1"/>
  <c r="U176" i="1"/>
  <c r="W176" i="1"/>
  <c r="V172" i="1"/>
  <c r="U172" i="1"/>
  <c r="W172" i="1"/>
  <c r="V168" i="1"/>
  <c r="U168" i="1"/>
  <c r="W168" i="1"/>
  <c r="V164" i="1"/>
  <c r="U164" i="1"/>
  <c r="W164" i="1"/>
  <c r="V160" i="1"/>
  <c r="U160" i="1"/>
  <c r="W160" i="1"/>
  <c r="V158" i="1"/>
  <c r="U158" i="1"/>
  <c r="W158" i="1"/>
  <c r="V154" i="1"/>
  <c r="U154" i="1"/>
  <c r="W154" i="1"/>
  <c r="V150" i="1"/>
  <c r="U150" i="1"/>
  <c r="W150" i="1"/>
  <c r="V146" i="1"/>
  <c r="V140" i="1"/>
  <c r="U140" i="1"/>
  <c r="W140" i="1"/>
  <c r="V187" i="1"/>
  <c r="W187" i="1"/>
  <c r="U187" i="1"/>
  <c r="V175" i="1"/>
  <c r="W175" i="1"/>
  <c r="U175" i="1"/>
  <c r="V163" i="1"/>
  <c r="W163" i="1"/>
  <c r="U163" i="1"/>
  <c r="V151" i="1"/>
  <c r="W151" i="1"/>
  <c r="U151" i="1"/>
  <c r="V143" i="1"/>
  <c r="W143" i="1"/>
  <c r="U143" i="1"/>
  <c r="V139" i="1"/>
  <c r="W139" i="1"/>
  <c r="U139" i="1"/>
  <c r="W134" i="1"/>
  <c r="W124" i="1"/>
  <c r="U124" i="1"/>
  <c r="V124" i="1"/>
  <c r="V249" i="1"/>
  <c r="W249" i="1"/>
  <c r="U249" i="1"/>
  <c r="V247" i="1"/>
  <c r="W247" i="1"/>
  <c r="U247" i="1"/>
  <c r="V245" i="1"/>
  <c r="W245" i="1"/>
  <c r="U245" i="1"/>
  <c r="V243" i="1"/>
  <c r="W243" i="1"/>
  <c r="U243" i="1"/>
  <c r="V241" i="1"/>
  <c r="W241" i="1"/>
  <c r="U241" i="1"/>
  <c r="V239" i="1"/>
  <c r="W239" i="1"/>
  <c r="U239" i="1"/>
  <c r="V237" i="1"/>
  <c r="W237" i="1"/>
  <c r="U237" i="1"/>
  <c r="V235" i="1"/>
  <c r="W235" i="1"/>
  <c r="U235" i="1"/>
  <c r="V250" i="1"/>
  <c r="W250" i="1"/>
  <c r="U250" i="1"/>
  <c r="V248" i="1"/>
  <c r="W248" i="1"/>
  <c r="U248" i="1"/>
  <c r="V246" i="1"/>
  <c r="W246" i="1"/>
  <c r="U246" i="1"/>
  <c r="V244" i="1"/>
  <c r="W244" i="1"/>
  <c r="U244" i="1"/>
  <c r="V242" i="1"/>
  <c r="W242" i="1"/>
  <c r="U242" i="1"/>
  <c r="V240" i="1"/>
  <c r="W240" i="1"/>
  <c r="U240" i="1"/>
  <c r="V238" i="1"/>
  <c r="W238" i="1"/>
  <c r="U238" i="1"/>
  <c r="V236" i="1"/>
  <c r="W236" i="1"/>
  <c r="U236" i="1"/>
  <c r="V202" i="1"/>
  <c r="U202" i="1"/>
  <c r="W202" i="1"/>
  <c r="V234" i="1"/>
  <c r="W234" i="1"/>
  <c r="U234" i="1"/>
  <c r="V201" i="1"/>
  <c r="W201" i="1"/>
  <c r="U201" i="1"/>
  <c r="V190" i="1"/>
  <c r="U190" i="1"/>
  <c r="W190" i="1"/>
  <c r="V186" i="1"/>
  <c r="U186" i="1"/>
  <c r="W186" i="1"/>
  <c r="V182" i="1"/>
  <c r="U182" i="1"/>
  <c r="W182" i="1"/>
  <c r="V178" i="1"/>
  <c r="U178" i="1"/>
  <c r="W178" i="1"/>
  <c r="V138" i="1"/>
  <c r="U138" i="1"/>
  <c r="W138" i="1"/>
  <c r="W199" i="1"/>
  <c r="U199" i="1"/>
  <c r="V199" i="1"/>
  <c r="W197" i="1"/>
  <c r="U197" i="1"/>
  <c r="V197" i="1"/>
  <c r="W195" i="1"/>
  <c r="U195" i="1"/>
  <c r="V195" i="1"/>
  <c r="V193" i="1"/>
  <c r="W193" i="1"/>
  <c r="U193" i="1"/>
  <c r="V189" i="1"/>
  <c r="W189" i="1"/>
  <c r="U189" i="1"/>
  <c r="V185" i="1"/>
  <c r="W185" i="1"/>
  <c r="U185" i="1"/>
  <c r="V181" i="1"/>
  <c r="W181" i="1"/>
  <c r="U181" i="1"/>
  <c r="V177" i="1"/>
  <c r="W177" i="1"/>
  <c r="U177" i="1"/>
  <c r="V173" i="1"/>
  <c r="W173" i="1"/>
  <c r="U173" i="1"/>
  <c r="V169" i="1"/>
  <c r="W169" i="1"/>
  <c r="U169" i="1"/>
  <c r="V165" i="1"/>
  <c r="W165" i="1"/>
  <c r="U165" i="1"/>
  <c r="V161" i="1"/>
  <c r="W161" i="1"/>
  <c r="U161" i="1"/>
  <c r="V157" i="1"/>
  <c r="W157" i="1"/>
  <c r="U157" i="1"/>
  <c r="V153" i="1"/>
  <c r="W153" i="1"/>
  <c r="U153" i="1"/>
  <c r="V149" i="1"/>
  <c r="W149" i="1"/>
  <c r="U149" i="1"/>
  <c r="V145" i="1"/>
  <c r="W145" i="1"/>
  <c r="U145" i="1"/>
  <c r="V141" i="1"/>
  <c r="W141" i="1"/>
  <c r="U141" i="1"/>
  <c r="V137" i="1"/>
  <c r="W137" i="1"/>
  <c r="U137" i="1"/>
  <c r="V106" i="1"/>
  <c r="U106" i="1"/>
  <c r="W106" i="1"/>
  <c r="V102" i="1"/>
  <c r="U102" i="1"/>
  <c r="W102" i="1"/>
  <c r="V98" i="1"/>
  <c r="U98" i="1"/>
  <c r="W98" i="1"/>
  <c r="V94" i="1"/>
  <c r="U94" i="1"/>
  <c r="W94" i="1"/>
  <c r="V90" i="1"/>
  <c r="U90" i="1"/>
  <c r="W90" i="1"/>
  <c r="V86" i="1"/>
  <c r="U86" i="1"/>
  <c r="W86" i="1"/>
  <c r="V82" i="1"/>
  <c r="U82" i="1"/>
  <c r="W82" i="1"/>
  <c r="V78" i="1"/>
  <c r="U78" i="1"/>
  <c r="W78" i="1"/>
  <c r="V74" i="1"/>
  <c r="U74" i="1"/>
  <c r="W74" i="1"/>
  <c r="V70" i="1"/>
  <c r="U70" i="1"/>
  <c r="W70" i="1"/>
  <c r="V66" i="1"/>
  <c r="U66" i="1"/>
  <c r="W66" i="1"/>
  <c r="V62" i="1"/>
  <c r="U62" i="1"/>
  <c r="W62" i="1"/>
  <c r="V58" i="1"/>
  <c r="U58" i="1"/>
  <c r="W58" i="1"/>
  <c r="V54" i="1"/>
  <c r="U54" i="1"/>
  <c r="W54" i="1"/>
  <c r="V50" i="1"/>
  <c r="U50" i="1"/>
  <c r="W50" i="1"/>
  <c r="V46" i="1"/>
  <c r="U46" i="1"/>
  <c r="W46" i="1"/>
  <c r="V42" i="1"/>
  <c r="U42" i="1"/>
  <c r="W42" i="1"/>
  <c r="V38" i="1"/>
  <c r="U38" i="1"/>
  <c r="W38" i="1"/>
  <c r="V107" i="1"/>
  <c r="W107" i="1"/>
  <c r="U107" i="1"/>
  <c r="V105" i="1"/>
  <c r="W105" i="1"/>
  <c r="U105" i="1"/>
  <c r="V103" i="1"/>
  <c r="W103" i="1"/>
  <c r="U103" i="1"/>
  <c r="V101" i="1"/>
  <c r="W101" i="1"/>
  <c r="U101" i="1"/>
  <c r="V99" i="1"/>
  <c r="W99" i="1"/>
  <c r="U99" i="1"/>
  <c r="V97" i="1"/>
  <c r="W97" i="1"/>
  <c r="U97" i="1"/>
  <c r="V95" i="1"/>
  <c r="W95" i="1"/>
  <c r="U95" i="1"/>
  <c r="V93" i="1"/>
  <c r="W93" i="1"/>
  <c r="U93" i="1"/>
  <c r="V91" i="1"/>
  <c r="W91" i="1"/>
  <c r="U91" i="1"/>
  <c r="V89" i="1"/>
  <c r="W89" i="1"/>
  <c r="U89" i="1"/>
  <c r="V87" i="1"/>
  <c r="W87" i="1"/>
  <c r="U87" i="1"/>
  <c r="V85" i="1"/>
  <c r="W85" i="1"/>
  <c r="U85" i="1"/>
  <c r="V83" i="1"/>
  <c r="W83" i="1"/>
  <c r="U83" i="1"/>
  <c r="V81" i="1"/>
  <c r="W81" i="1"/>
  <c r="U81" i="1"/>
  <c r="V79" i="1"/>
  <c r="W79" i="1"/>
  <c r="U79" i="1"/>
  <c r="V77" i="1"/>
  <c r="W77" i="1"/>
  <c r="U77" i="1"/>
  <c r="V75" i="1"/>
  <c r="W75" i="1"/>
  <c r="U75" i="1"/>
  <c r="V73" i="1"/>
  <c r="W73" i="1"/>
  <c r="U73" i="1"/>
  <c r="V71" i="1"/>
  <c r="W71" i="1"/>
  <c r="U71" i="1"/>
  <c r="V69" i="1"/>
  <c r="W69" i="1"/>
  <c r="U69" i="1"/>
  <c r="V67" i="1"/>
  <c r="W67" i="1"/>
  <c r="U67" i="1"/>
  <c r="V65" i="1"/>
  <c r="W65" i="1"/>
  <c r="U65" i="1"/>
  <c r="V63" i="1"/>
  <c r="W63" i="1"/>
  <c r="U63" i="1"/>
  <c r="V61" i="1"/>
  <c r="W61" i="1"/>
  <c r="U61" i="1"/>
  <c r="V59" i="1"/>
  <c r="W59" i="1"/>
  <c r="U59" i="1"/>
  <c r="V57" i="1"/>
  <c r="W57" i="1"/>
  <c r="U57" i="1"/>
  <c r="V55" i="1"/>
  <c r="W55" i="1"/>
  <c r="U55" i="1"/>
  <c r="V53" i="1"/>
  <c r="W53" i="1"/>
  <c r="U53" i="1"/>
  <c r="V51" i="1"/>
  <c r="W51" i="1"/>
  <c r="U51" i="1"/>
  <c r="V49" i="1"/>
  <c r="W49" i="1"/>
  <c r="U49" i="1"/>
  <c r="V47" i="1"/>
  <c r="W47" i="1"/>
  <c r="U47" i="1"/>
  <c r="V45" i="1"/>
  <c r="W45" i="1"/>
  <c r="U45" i="1"/>
  <c r="V31" i="1"/>
  <c r="U31" i="1"/>
  <c r="W31" i="1"/>
  <c r="V27" i="1"/>
  <c r="U27" i="1"/>
  <c r="W27" i="1"/>
  <c r="V23" i="1"/>
  <c r="U23" i="1"/>
  <c r="W23" i="1"/>
  <c r="V19" i="1"/>
  <c r="U19" i="1"/>
  <c r="W19" i="1"/>
  <c r="V15" i="1"/>
  <c r="U15" i="1"/>
  <c r="W15" i="1"/>
  <c r="V13" i="1"/>
  <c r="U13" i="1"/>
  <c r="W13" i="1"/>
  <c r="V34" i="1"/>
  <c r="W34" i="1"/>
  <c r="U34" i="1"/>
  <c r="V11" i="1"/>
  <c r="W11" i="1"/>
  <c r="U11" i="1"/>
  <c r="V9" i="1"/>
  <c r="W9" i="1"/>
  <c r="U9" i="1"/>
  <c r="V7" i="1"/>
  <c r="W7" i="1"/>
  <c r="U7" i="1"/>
  <c r="V5" i="1"/>
  <c r="W5" i="1"/>
  <c r="U5" i="1"/>
  <c r="V3" i="1"/>
  <c r="W3" i="1"/>
  <c r="U3" i="1"/>
  <c r="U118" i="1" l="1"/>
  <c r="V162" i="1"/>
  <c r="W194" i="1"/>
  <c r="V206" i="1"/>
  <c r="V219" i="1"/>
  <c r="U206" i="1"/>
  <c r="U219" i="1"/>
  <c r="V117" i="1"/>
  <c r="AF20" i="1"/>
  <c r="AF221" i="1"/>
  <c r="AF47" i="1"/>
  <c r="V134" i="1"/>
  <c r="W146" i="1"/>
  <c r="U117" i="1"/>
  <c r="AE19" i="1"/>
  <c r="AF19" i="1"/>
  <c r="AE27" i="1"/>
  <c r="AF27" i="1"/>
  <c r="AE74" i="1"/>
  <c r="AF74" i="1"/>
  <c r="AE82" i="1"/>
  <c r="AF82" i="1"/>
  <c r="AE90" i="1"/>
  <c r="AF90" i="1"/>
  <c r="AE106" i="1"/>
  <c r="AF106" i="1"/>
  <c r="AE177" i="1"/>
  <c r="AF177" i="1"/>
  <c r="AE138" i="1"/>
  <c r="AF138" i="1"/>
  <c r="AE182" i="1"/>
  <c r="AF182" i="1"/>
  <c r="AE190" i="1"/>
  <c r="AF190" i="1"/>
  <c r="AE17" i="1"/>
  <c r="AF17" i="1"/>
  <c r="AE25" i="1"/>
  <c r="AF25" i="1"/>
  <c r="AE33" i="1"/>
  <c r="AF33" i="1"/>
  <c r="AE42" i="1"/>
  <c r="AF42" i="1"/>
  <c r="AE50" i="1"/>
  <c r="AF50" i="1"/>
  <c r="AE175" i="1"/>
  <c r="AF175" i="1"/>
  <c r="AE183" i="1"/>
  <c r="AF183" i="1"/>
  <c r="AE201" i="1"/>
  <c r="AF201" i="1"/>
  <c r="AE35" i="1"/>
  <c r="AF35" i="1"/>
  <c r="AE43" i="1"/>
  <c r="AF43" i="1"/>
  <c r="AE239" i="1"/>
  <c r="AF239" i="1"/>
  <c r="AE247" i="1"/>
  <c r="AF247" i="1"/>
  <c r="AE12" i="1"/>
  <c r="AF12" i="1"/>
  <c r="AE15" i="1"/>
  <c r="AF15" i="1"/>
  <c r="AE23" i="1"/>
  <c r="AF23" i="1"/>
  <c r="AE31" i="1"/>
  <c r="AF31" i="1"/>
  <c r="AE70" i="1"/>
  <c r="AF70" i="1"/>
  <c r="AE78" i="1"/>
  <c r="AF78" i="1"/>
  <c r="AE86" i="1"/>
  <c r="AF86" i="1"/>
  <c r="AE102" i="1"/>
  <c r="AF102" i="1"/>
  <c r="AE173" i="1"/>
  <c r="AF173" i="1"/>
  <c r="AE181" i="1"/>
  <c r="AF181" i="1"/>
  <c r="AE178" i="1"/>
  <c r="AF178" i="1"/>
  <c r="AE186" i="1"/>
  <c r="AF186" i="1"/>
  <c r="AE202" i="1"/>
  <c r="AF202" i="1"/>
  <c r="AE14" i="1"/>
  <c r="AF14" i="1"/>
  <c r="AE21" i="1"/>
  <c r="AF21" i="1"/>
  <c r="AE29" i="1"/>
  <c r="AF29" i="1"/>
  <c r="AE38" i="1"/>
  <c r="AF38" i="1"/>
  <c r="AE46" i="1"/>
  <c r="AF46" i="1"/>
  <c r="AE54" i="1"/>
  <c r="AF54" i="1"/>
  <c r="AE179" i="1"/>
  <c r="AF179" i="1"/>
  <c r="AE136" i="1"/>
  <c r="AF136" i="1"/>
  <c r="AE39" i="1"/>
  <c r="AF39" i="1"/>
  <c r="AE235" i="1"/>
  <c r="AF235" i="1"/>
  <c r="AE243" i="1"/>
  <c r="AF243" i="1"/>
  <c r="AE98" i="1"/>
  <c r="AF98" i="1"/>
  <c r="AE94" i="1"/>
  <c r="AF94" i="1"/>
  <c r="AE66" i="1"/>
  <c r="AF66" i="1"/>
  <c r="AE58" i="1"/>
  <c r="AF58" i="1"/>
  <c r="AE62" i="1"/>
  <c r="AF62" i="1"/>
  <c r="W2" i="1"/>
  <c r="U2" i="1"/>
  <c r="B10" i="2"/>
  <c r="B16" i="2" s="1"/>
  <c r="AE2" i="1"/>
  <c r="B27" i="2"/>
  <c r="V12" i="1"/>
  <c r="W12" i="1"/>
  <c r="U12" i="1"/>
  <c r="B30" i="2" l="1"/>
  <c r="B13" i="2"/>
  <c r="B12" i="2"/>
  <c r="B15" i="2" s="1"/>
  <c r="B11" i="2"/>
  <c r="B17" i="2" s="1"/>
  <c r="B28" i="2"/>
  <c r="B2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Lill</author>
  </authors>
  <commentList>
    <comment ref="A4" authorId="0" shapeId="0" xr:uid="{463154E9-F84E-4A7E-B02E-3A30BEC9CD42}">
      <text>
        <r>
          <rPr>
            <sz val="9"/>
            <color indexed="81"/>
            <rFont val="Tahoma"/>
            <family val="2"/>
          </rPr>
          <t xml:space="preserve">
Reached caecum/TI/neo-TI</t>
        </r>
      </text>
    </comment>
    <comment ref="A10" authorId="0" shapeId="0" xr:uid="{3C6AAA86-C2F6-4649-9810-3C6FCCBAAAA1}">
      <text>
        <r>
          <rPr>
            <sz val="9"/>
            <color indexed="81"/>
            <rFont val="Tahoma"/>
            <family val="2"/>
          </rPr>
          <t xml:space="preserve">
Patients over 50 who had a complete colonoscopy</t>
        </r>
      </text>
    </comment>
    <comment ref="A11" authorId="0" shapeId="0" xr:uid="{464B3B1C-9418-4565-BF09-6E0E312754B5}">
      <text>
        <r>
          <rPr>
            <sz val="9"/>
            <color indexed="81"/>
            <rFont val="Tahoma"/>
            <family val="2"/>
          </rPr>
          <t xml:space="preserve">
Includes both TA/TVA and SSA/P
</t>
        </r>
      </text>
    </comment>
    <comment ref="A15" authorId="0" shapeId="0" xr:uid="{BFAEDD5C-0579-4DBB-9D86-0AEF25ED7EE4}">
      <text>
        <r>
          <rPr>
            <sz val="9"/>
            <color indexed="81"/>
            <rFont val="Tahoma"/>
            <family val="2"/>
          </rPr>
          <t xml:space="preserve">
Adenoma rate only</t>
        </r>
      </text>
    </comment>
    <comment ref="B15" authorId="0" shapeId="0" xr:uid="{46884D75-CA24-463F-9021-B8A0B84628E5}">
      <text>
        <r>
          <rPr>
            <sz val="9"/>
            <color indexed="81"/>
            <rFont val="Tahoma"/>
            <family val="2"/>
          </rPr>
          <t xml:space="preserve">
This will say "#DIV/0 when the "ProVation" tab is empty. It will generate once there is data</t>
        </r>
      </text>
    </comment>
    <comment ref="A16" authorId="0" shapeId="0" xr:uid="{F5ABE707-2840-40D8-BF07-5F48B2B34CCD}">
      <text>
        <r>
          <rPr>
            <sz val="9"/>
            <color indexed="81"/>
            <rFont val="Tahoma"/>
            <family val="2"/>
          </rPr>
          <t xml:space="preserve">
Sessile Serrated Adenoma/Polyp Detection Rate</t>
        </r>
      </text>
    </comment>
    <comment ref="A21" authorId="0" shapeId="0" xr:uid="{5A6C50BE-CB70-4FAC-BFFC-02200CCE5C88}">
      <text>
        <r>
          <rPr>
            <sz val="9"/>
            <color indexed="81"/>
            <rFont val="Tahoma"/>
            <family val="2"/>
          </rPr>
          <t xml:space="preserve">
Includes TVA, HGD, &gt;10mm</t>
        </r>
      </text>
    </comment>
    <comment ref="A27" authorId="0" shapeId="0" xr:uid="{D25A00FC-EB24-4E58-833A-178B08EF771A}">
      <text>
        <r>
          <rPr>
            <sz val="9"/>
            <color indexed="81"/>
            <rFont val="Tahoma"/>
            <family val="2"/>
          </rPr>
          <t xml:space="preserve">
Complete colonoscopy and no polypectomy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Lill</author>
  </authors>
  <commentList>
    <comment ref="I1" authorId="0" shapeId="0" xr:uid="{4B780F6A-22BE-4F1C-BFEC-4109FCDBDA6F}">
      <text>
        <r>
          <rPr>
            <sz val="9"/>
            <color indexed="81"/>
            <rFont val="Tahoma"/>
            <family val="2"/>
          </rPr>
          <t xml:space="preserve">
Choose YES if cancer found</t>
        </r>
      </text>
    </comment>
    <comment ref="J1" authorId="0" shapeId="0" xr:uid="{C31B1BFC-3200-4A93-9BD1-C4636DA7B9AC}">
      <text>
        <r>
          <rPr>
            <sz val="9"/>
            <color indexed="81"/>
            <rFont val="Tahoma"/>
            <family val="2"/>
          </rPr>
          <t xml:space="preserve">
Choose YES if any polyp found regardless of histology</t>
        </r>
      </text>
    </comment>
    <comment ref="L1" authorId="0" shapeId="0" xr:uid="{3A2DC3FE-D6C3-40DC-B877-A1C8E13E348C}">
      <text>
        <r>
          <rPr>
            <sz val="9"/>
            <color indexed="81"/>
            <rFont val="Tahoma"/>
            <family val="2"/>
          </rPr>
          <t xml:space="preserve">
Type the number of TA/TVA</t>
        </r>
      </text>
    </comment>
    <comment ref="M1" authorId="0" shapeId="0" xr:uid="{75B97107-470A-4AAB-A7C5-02E3AF262749}">
      <text>
        <r>
          <rPr>
            <sz val="9"/>
            <color indexed="81"/>
            <rFont val="Tahoma"/>
            <family val="2"/>
          </rPr>
          <t xml:space="preserve">
Choose the size of the largest TA/TVA</t>
        </r>
      </text>
    </comment>
    <comment ref="O1" authorId="0" shapeId="0" xr:uid="{470FA7C3-A192-47EF-93C2-CA0CF568B3BD}">
      <text>
        <r>
          <rPr>
            <sz val="9"/>
            <color indexed="81"/>
            <rFont val="Tahoma"/>
            <family val="2"/>
          </rPr>
          <t xml:space="preserve">
Type the number of SSA/P</t>
        </r>
      </text>
    </comment>
    <comment ref="P1" authorId="0" shapeId="0" xr:uid="{67BD1D10-27E2-4048-B51F-57ACB62FA9A9}">
      <text>
        <r>
          <rPr>
            <sz val="9"/>
            <color indexed="81"/>
            <rFont val="Tahoma"/>
            <family val="2"/>
          </rPr>
          <t xml:space="preserve">
Choose the size of the largest SSA/P</t>
        </r>
      </text>
    </comment>
    <comment ref="T1" authorId="0" shapeId="0" xr:uid="{4514C217-2D98-4065-AD3D-3F97D44D3AF7}">
      <text>
        <r>
          <rPr>
            <sz val="9"/>
            <color indexed="81"/>
            <rFont val="Tahoma"/>
            <family val="2"/>
          </rPr>
          <t xml:space="preserve">
Shows YES if age &gt;50 and complete colonoscopy</t>
        </r>
      </text>
    </comment>
    <comment ref="X1" authorId="0" shapeId="0" xr:uid="{1AE3CCC9-276D-46C4-970C-1EDE13529EEF}">
      <text>
        <r>
          <rPr>
            <sz val="9"/>
            <color indexed="81"/>
            <rFont val="Tahoma"/>
            <family val="2"/>
          </rPr>
          <t xml:space="preserve">
Shows YES if TVA, HGD or &gt;10mm</t>
        </r>
      </text>
    </comment>
    <comment ref="Y1" authorId="0" shapeId="0" xr:uid="{E441477E-E9AA-4258-BC0E-253059953B41}">
      <text>
        <r>
          <rPr>
            <sz val="9"/>
            <color indexed="81"/>
            <rFont val="Tahoma"/>
            <family val="2"/>
          </rPr>
          <t xml:space="preserve">
Shows YES if dysplasia or &gt;10mm</t>
        </r>
      </text>
    </comment>
    <comment ref="Z1" authorId="0" shapeId="0" xr:uid="{67BD28AE-BD28-4DEC-990F-96D831087675}">
      <text>
        <r>
          <rPr>
            <sz val="9"/>
            <color indexed="81"/>
            <rFont val="Tahoma"/>
            <family val="2"/>
          </rPr>
          <t xml:space="preserve">
Shows YES if either high risk adenoma or SSA/P</t>
        </r>
      </text>
    </comment>
    <comment ref="AA1" authorId="0" shapeId="0" xr:uid="{ABC82204-393F-4B68-9858-BEE572E32748}">
      <text>
        <r>
          <rPr>
            <sz val="9"/>
            <color indexed="81"/>
            <rFont val="Tahoma"/>
            <family val="2"/>
          </rPr>
          <t xml:space="preserve">
Sums the total adenoma and SSA/P</t>
        </r>
      </text>
    </comment>
    <comment ref="AD1" authorId="0" shapeId="0" xr:uid="{5F2799B2-4BD7-46F9-B2A1-9CFF4AEB4EE6}">
      <text>
        <r>
          <rPr>
            <sz val="9"/>
            <color indexed="81"/>
            <rFont val="Tahoma"/>
            <family val="2"/>
          </rPr>
          <t xml:space="preserve">
Shows YES if complete colonoscopy and no polyps</t>
        </r>
      </text>
    </comment>
  </commentList>
</comments>
</file>

<file path=xl/sharedStrings.xml><?xml version="1.0" encoding="utf-8"?>
<sst xmlns="http://schemas.openxmlformats.org/spreadsheetml/2006/main" count="82" uniqueCount="75">
  <si>
    <t>Provider Name</t>
  </si>
  <si>
    <t>NHI</t>
  </si>
  <si>
    <t>Age</t>
  </si>
  <si>
    <t>Exam Date</t>
  </si>
  <si>
    <t>Procedure</t>
  </si>
  <si>
    <t>Advanced To</t>
  </si>
  <si>
    <t>Date</t>
  </si>
  <si>
    <t>Complete scope</t>
  </si>
  <si>
    <t>TI complete</t>
  </si>
  <si>
    <t>Caecum complete</t>
  </si>
  <si>
    <t xml:space="preserve">Polyp </t>
  </si>
  <si>
    <t>TA with LGD</t>
  </si>
  <si>
    <t>TA with HGD</t>
  </si>
  <si>
    <t>TVA with LGD</t>
  </si>
  <si>
    <t>TVA with HGD</t>
  </si>
  <si>
    <t>SSA/P</t>
  </si>
  <si>
    <t>HYPERPLASTIC</t>
  </si>
  <si>
    <t>TA or TVA</t>
  </si>
  <si>
    <t>Adenoma</t>
  </si>
  <si>
    <t>Size</t>
  </si>
  <si>
    <t>List for size</t>
  </si>
  <si>
    <t>&lt;10MM</t>
  </si>
  <si>
    <t>&gt;10MM</t>
  </si>
  <si>
    <t>List for TA/TVA histology</t>
  </si>
  <si>
    <t>List for SSA/P histology</t>
  </si>
  <si>
    <t>SSA/P WITH DYSPLASIA</t>
  </si>
  <si>
    <t>SSA/P NO DYSPLASIA</t>
  </si>
  <si>
    <t>NO POLYP/MUCOSAL FOLD</t>
  </si>
  <si>
    <t>YES</t>
  </si>
  <si>
    <t>NO</t>
  </si>
  <si>
    <t>Eligible for adenoma count</t>
  </si>
  <si>
    <t>TA/TVA in eligible</t>
  </si>
  <si>
    <t>SSA/P in eligible</t>
  </si>
  <si>
    <t>Any adenoma in eligible</t>
  </si>
  <si>
    <t>Number TA/TVA</t>
  </si>
  <si>
    <t>Number SSA/P</t>
  </si>
  <si>
    <t>Neo-TI</t>
  </si>
  <si>
    <t>Data Summary</t>
  </si>
  <si>
    <t>Practitioner name</t>
  </si>
  <si>
    <t>Total procedures</t>
  </si>
  <si>
    <t>Complete procedures</t>
  </si>
  <si>
    <t>Eligible for ADR</t>
  </si>
  <si>
    <t>SDR</t>
  </si>
  <si>
    <t xml:space="preserve">High risk TA or TVA </t>
  </si>
  <si>
    <t>High risk SSA/P</t>
  </si>
  <si>
    <t xml:space="preserve">Total adenoma </t>
  </si>
  <si>
    <t xml:space="preserve">High Risk </t>
  </si>
  <si>
    <t>Cancer</t>
  </si>
  <si>
    <t>Polyp</t>
  </si>
  <si>
    <t>Polyp histology - TA/TVA</t>
  </si>
  <si>
    <t>Polyp histology - SSA/P</t>
  </si>
  <si>
    <t>Number with cancer</t>
  </si>
  <si>
    <t>Number with high risk polyp</t>
  </si>
  <si>
    <t>Unadjusted CCR to Caecum/TI/Neo-TI</t>
  </si>
  <si>
    <t>Gender</t>
  </si>
  <si>
    <t>Withdrawal time</t>
  </si>
  <si>
    <t xml:space="preserve">Eligible for withdrawal time </t>
  </si>
  <si>
    <t>Eligible and &gt;6 min</t>
  </si>
  <si>
    <t>Withdrawal Time</t>
  </si>
  <si>
    <t>Female</t>
  </si>
  <si>
    <t>Male</t>
  </si>
  <si>
    <t>Minutes</t>
  </si>
  <si>
    <t>Average age</t>
  </si>
  <si>
    <t>Eligible for withdrawal time</t>
  </si>
  <si>
    <t>Reached TI</t>
  </si>
  <si>
    <t>Unadjusted TI intubation</t>
  </si>
  <si>
    <t>Eligible for average WT</t>
  </si>
  <si>
    <t>Average WT (in eligible)</t>
  </si>
  <si>
    <t>% WT over 6 min</t>
  </si>
  <si>
    <t>Withdrawal time over 6 min in eligible</t>
  </si>
  <si>
    <t xml:space="preserve">Target &gt;90% </t>
  </si>
  <si>
    <t>Target &gt;25%</t>
  </si>
  <si>
    <t>ADR</t>
  </si>
  <si>
    <t>Total ADR/SDR</t>
  </si>
  <si>
    <t>Any adenoma/SSA in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</si>
</sst>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sz val="12"/>
      <color rgb="FFFF0000"/>
      <name val="Segoe UI"/>
      <family val="2"/>
    </font>
    <font>
      <sz val="9"/>
      <color indexed="81"/>
      <name val="Tahoma"/>
      <family val="2"/>
    </font>
    <font>
      <b/>
      <sz val="11"/>
      <color theme="1"/>
      <name val="Calibri"/>
      <family val="2"/>
      <scheme val="minor"/>
    </font>
    <font>
      <sz val="10"/>
      <color theme="1"/>
      <name val="Calibri"/>
      <family val="2"/>
      <scheme val="minor"/>
    </font>
    <font>
      <b/>
      <sz val="10"/>
      <color rgb="FF0A0101"/>
      <name val="Arial"/>
      <family val="2"/>
    </font>
    <font>
      <sz val="1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s>
  <borders count="9">
    <border>
      <left/>
      <right/>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quotePrefix="1" applyFont="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21" fontId="0" fillId="0" borderId="0" xfId="0" applyNumberFormat="1"/>
    <xf numFmtId="1" fontId="0" fillId="0" borderId="0" xfId="0" applyNumberFormat="1"/>
    <xf numFmtId="0" fontId="5" fillId="0" borderId="0" xfId="0" applyFont="1"/>
    <xf numFmtId="0" fontId="6" fillId="0" borderId="0" xfId="0" applyFont="1"/>
    <xf numFmtId="17" fontId="0" fillId="0" borderId="0" xfId="0" quotePrefix="1" applyNumberFormat="1"/>
    <xf numFmtId="0" fontId="4" fillId="3" borderId="0" xfId="0" applyFont="1" applyFill="1"/>
    <xf numFmtId="0" fontId="0" fillId="3" borderId="0" xfId="0" applyFill="1"/>
    <xf numFmtId="0" fontId="0" fillId="4" borderId="0" xfId="0" applyFill="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104775</xdr:colOff>
      <xdr:row>1</xdr:row>
      <xdr:rowOff>123822</xdr:rowOff>
    </xdr:from>
    <xdr:to>
      <xdr:col>13</xdr:col>
      <xdr:colOff>409575</xdr:colOff>
      <xdr:row>65</xdr:row>
      <xdr:rowOff>38099</xdr:rowOff>
    </xdr:to>
    <xdr:sp macro="" textlink="">
      <xdr:nvSpPr>
        <xdr:cNvPr id="2" name="TextBox 1">
          <a:extLst>
            <a:ext uri="{FF2B5EF4-FFF2-40B4-BE49-F238E27FC236}">
              <a16:creationId xmlns:a16="http://schemas.microsoft.com/office/drawing/2014/main" id="{057B47ED-EA53-4206-8149-D5DB171421AB}"/>
            </a:ext>
          </a:extLst>
        </xdr:cNvPr>
        <xdr:cNvSpPr txBox="1"/>
      </xdr:nvSpPr>
      <xdr:spPr>
        <a:xfrm>
          <a:off x="714375" y="314322"/>
          <a:ext cx="7620000" cy="12106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Welcome to the Colonoscopy Analysis</a:t>
          </a:r>
          <a:r>
            <a:rPr lang="en-NZ" sz="1100" baseline="0"/>
            <a:t> Spreadsheet for the NZCCRTGE Experienced Practitioner and International Practitioner Pathways.</a:t>
          </a:r>
        </a:p>
        <a:p>
          <a:endParaRPr lang="en-NZ" sz="1100" baseline="0"/>
        </a:p>
        <a:p>
          <a:r>
            <a:rPr lang="en-NZ" sz="1100" baseline="0"/>
            <a:t>This is intended to help calculate your KPIs for your EPP or IPP application using ProVation data. </a:t>
          </a:r>
        </a:p>
        <a:p>
          <a:endParaRPr lang="en-NZ" sz="1100" baseline="0"/>
        </a:p>
        <a:p>
          <a:r>
            <a:rPr lang="en-NZ" sz="1100" b="1" baseline="0"/>
            <a:t>Analysis</a:t>
          </a:r>
          <a:r>
            <a:rPr lang="en-NZ" sz="1100" baseline="0"/>
            <a:t> - this tab gives the final results based off the "Data" tab. I suggest not changing the equations unless you are familiar with excel.</a:t>
          </a:r>
        </a:p>
        <a:p>
          <a:r>
            <a:rPr lang="en-NZ" sz="1100" b="1" baseline="0"/>
            <a:t>Data</a:t>
          </a:r>
          <a:r>
            <a:rPr lang="en-NZ" sz="1100" baseline="0"/>
            <a:t> - this tab is the base data, drawn from the "ProVation" tab and data entry into the green section. You will need to enter your adenoma histology using the drop down lists. Size and number of adenoma are not required for EPP and IPP but are included here in case you wish to audit your high-risk adenoma rate. </a:t>
          </a:r>
        </a:p>
        <a:p>
          <a:r>
            <a:rPr lang="en-NZ" sz="1100" b="1" baseline="0"/>
            <a:t>ProVation</a:t>
          </a:r>
          <a:r>
            <a:rPr lang="en-NZ" sz="1100" baseline="0"/>
            <a:t> - this tab is where you copy your ProVation data from the ProVation CSV file (instructions below).</a:t>
          </a:r>
        </a:p>
        <a:p>
          <a:r>
            <a:rPr lang="en-NZ" sz="1100" b="1" baseline="0"/>
            <a:t>For Dropdowns </a:t>
          </a:r>
          <a:r>
            <a:rPr lang="en-NZ" sz="1100" baseline="0"/>
            <a:t>- leave this one alone. It contains the values in the drop down lists.</a:t>
          </a:r>
        </a:p>
        <a:p>
          <a:endParaRPr lang="en-NZ" sz="1100"/>
        </a:p>
        <a:p>
          <a:r>
            <a:rPr lang="en-NZ" sz="1100"/>
            <a:t>A red tab in the corner</a:t>
          </a:r>
          <a:r>
            <a:rPr lang="en-NZ" sz="1100" baseline="0"/>
            <a:t> of a cell indicates a comment or explanation - hover over the cell to read. If you can't see it try going right to the top of the page.  </a:t>
          </a:r>
          <a:endParaRPr lang="en-NZ" sz="1100"/>
        </a:p>
        <a:p>
          <a:endParaRPr lang="en-NZ" sz="1100"/>
        </a:p>
        <a:p>
          <a:r>
            <a:rPr lang="en-NZ" sz="1100" b="1"/>
            <a:t>Instructions</a:t>
          </a:r>
        </a:p>
        <a:p>
          <a:endParaRPr lang="en-NZ" sz="1100"/>
        </a:p>
        <a:p>
          <a:r>
            <a:rPr lang="en-NZ" sz="1100" b="1"/>
            <a:t>Step 1 </a:t>
          </a:r>
          <a:r>
            <a:rPr lang="en-NZ" sz="1100"/>
            <a:t>- Generate ProVation CSV file</a:t>
          </a:r>
        </a:p>
        <a:p>
          <a:endParaRPr lang="en-NZ" sz="1100"/>
        </a:p>
        <a:p>
          <a:r>
            <a:rPr lang="en-NZ" sz="1100"/>
            <a:t>-</a:t>
          </a:r>
          <a:r>
            <a:rPr lang="en-NZ" sz="1100" baseline="0"/>
            <a:t> Open ProVation and open the "Data Export" screen for GI</a:t>
          </a:r>
        </a:p>
        <a:p>
          <a:r>
            <a:rPr lang="en-NZ" sz="1100" baseline="0"/>
            <a:t>- Select the following data elements </a:t>
          </a:r>
          <a:r>
            <a:rPr lang="en-NZ" sz="1100" b="1" baseline="0"/>
            <a:t>in this order </a:t>
          </a:r>
          <a:r>
            <a:rPr lang="en-NZ" sz="1100" baseline="0"/>
            <a:t>and use the green arrow to create a list</a:t>
          </a:r>
        </a:p>
        <a:p>
          <a:r>
            <a:rPr lang="en-NZ" sz="1100" baseline="0"/>
            <a:t>1) Provider name (in "provider" list)</a:t>
          </a:r>
        </a:p>
        <a:p>
          <a:r>
            <a:rPr lang="en-NZ" sz="1100" baseline="0"/>
            <a:t>2) NHI (in "patient" list)</a:t>
          </a:r>
        </a:p>
        <a:p>
          <a:r>
            <a:rPr lang="en-NZ" sz="1100" baseline="0"/>
            <a:t>3) Age </a:t>
          </a:r>
          <a:r>
            <a:rPr lang="en-NZ" sz="1100" baseline="0">
              <a:solidFill>
                <a:schemeClr val="dk1"/>
              </a:solidFill>
              <a:effectLst/>
              <a:latin typeface="+mn-lt"/>
              <a:ea typeface="+mn-ea"/>
              <a:cs typeface="+mn-cs"/>
            </a:rPr>
            <a:t>(in "patient" list)</a:t>
          </a:r>
        </a:p>
        <a:p>
          <a:r>
            <a:rPr lang="en-NZ" sz="1100" baseline="0">
              <a:solidFill>
                <a:schemeClr val="dk1"/>
              </a:solidFill>
              <a:effectLst/>
              <a:latin typeface="+mn-lt"/>
              <a:ea typeface="+mn-ea"/>
              <a:cs typeface="+mn-cs"/>
            </a:rPr>
            <a:t>4) Gender (in "patient" list)</a:t>
          </a:r>
        </a:p>
        <a:p>
          <a:r>
            <a:rPr lang="en-NZ" sz="1100" baseline="0">
              <a:solidFill>
                <a:schemeClr val="dk1"/>
              </a:solidFill>
              <a:effectLst/>
              <a:latin typeface="+mn-lt"/>
              <a:ea typeface="+mn-ea"/>
              <a:cs typeface="+mn-cs"/>
            </a:rPr>
            <a:t>5) Exam date (in "exam" list)</a:t>
          </a:r>
        </a:p>
        <a:p>
          <a:r>
            <a:rPr lang="en-NZ" sz="1100" baseline="0">
              <a:solidFill>
                <a:schemeClr val="dk1"/>
              </a:solidFill>
              <a:effectLst/>
              <a:latin typeface="+mn-lt"/>
              <a:ea typeface="+mn-ea"/>
              <a:cs typeface="+mn-cs"/>
            </a:rPr>
            <a:t>6) Procedure (in "exam" list)</a:t>
          </a: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7) Advanced to (in "instruments" list)</a:t>
          </a:r>
        </a:p>
        <a:p>
          <a:pPr marL="0" marR="0" lvl="0" indent="0" defTabSz="914400" eaLnBrk="1" fontAlgn="auto" latinLnBrk="0" hangingPunct="1">
            <a:lnSpc>
              <a:spcPct val="100000"/>
            </a:lnSpc>
            <a:spcBef>
              <a:spcPts val="0"/>
            </a:spcBef>
            <a:spcAft>
              <a:spcPts val="0"/>
            </a:spcAft>
            <a:buClrTx/>
            <a:buSzTx/>
            <a:buFontTx/>
            <a:buNone/>
            <a:tabLst/>
            <a:defRPr/>
          </a:pPr>
          <a:r>
            <a:rPr lang="en-NZ">
              <a:effectLst/>
            </a:rPr>
            <a:t>8) Withdrawal time</a:t>
          </a:r>
          <a:r>
            <a:rPr lang="en-NZ" baseline="0">
              <a:effectLst/>
            </a:rPr>
            <a:t> (in "instruments" list)</a:t>
          </a:r>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a:effectLst/>
            </a:rPr>
            <a:t>-</a:t>
          </a:r>
          <a:r>
            <a:rPr lang="en-NZ" baseline="0">
              <a:effectLst/>
            </a:rPr>
            <a:t> Select Provider name, click on modify filter criteria then select "contains" and type your name. This will filter to only those that contain your name. </a:t>
          </a:r>
          <a:r>
            <a:rPr lang="en-NZ" sz="1100" baseline="0">
              <a:solidFill>
                <a:schemeClr val="dk1"/>
              </a:solidFill>
              <a:effectLst/>
              <a:latin typeface="+mn-lt"/>
              <a:ea typeface="+mn-ea"/>
              <a:cs typeface="+mn-cs"/>
            </a:rPr>
            <a:t>Untick the "case sensitive box". If you have a common name you may need to include your first name to identify you specifically, or use the three dots button to search from the list.</a:t>
          </a:r>
          <a:endParaRPr lang="en-NZ"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baseline="0">
              <a:effectLst/>
            </a:rPr>
            <a:t>- Select Procedure, click on modify filter criteria then select "contains" and type "colonsocopy". This will filter to only include colonoscopy. Untick the "case sensitive" box, </a:t>
          </a:r>
          <a:r>
            <a:rPr lang="en-NZ" sz="1100" baseline="0">
              <a:solidFill>
                <a:schemeClr val="dk1"/>
              </a:solidFill>
              <a:effectLst/>
              <a:latin typeface="+mn-lt"/>
              <a:ea typeface="+mn-ea"/>
              <a:cs typeface="+mn-cs"/>
            </a:rPr>
            <a:t>or use the three dots button to search from the list.</a:t>
          </a:r>
          <a:endParaRPr lang="en-NZ" baseline="0">
            <a:effectLst/>
          </a:endParaRPr>
        </a:p>
        <a:p>
          <a:r>
            <a:rPr lang="en-NZ" baseline="0">
              <a:effectLst/>
            </a:rPr>
            <a:t>- set the dates for reporting period to the timeperiod you want</a:t>
          </a:r>
        </a:p>
        <a:p>
          <a:r>
            <a:rPr lang="en-NZ" baseline="0">
              <a:effectLst/>
            </a:rPr>
            <a:t>- Click on view results </a:t>
          </a:r>
        </a:p>
        <a:p>
          <a:r>
            <a:rPr lang="en-NZ" baseline="0">
              <a:effectLst/>
            </a:rPr>
            <a:t>- Click on export results and save as CSV file</a:t>
          </a:r>
        </a:p>
        <a:p>
          <a:endParaRPr lang="en-NZ" baseline="0">
            <a:effectLst/>
          </a:endParaRPr>
        </a:p>
        <a:p>
          <a:r>
            <a:rPr lang="en-NZ" baseline="0">
              <a:effectLst/>
            </a:rPr>
            <a:t>You may chose to save your search and run it again in future with different dates. </a:t>
          </a:r>
        </a:p>
        <a:p>
          <a:endParaRPr lang="en-NZ" baseline="0">
            <a:effectLst/>
          </a:endParaRPr>
        </a:p>
        <a:p>
          <a:r>
            <a:rPr lang="en-NZ" baseline="0">
              <a:effectLst/>
            </a:rPr>
            <a:t>If you have worked on multiple sites then separate CSV files can be generated and the data combined into a list. Other reporting systems may be able to generate data for the required fields and should work. </a:t>
          </a:r>
          <a:endParaRPr lang="en-NZ">
            <a:effectLst/>
          </a:endParaRPr>
        </a:p>
        <a:p>
          <a:endParaRPr lang="en-NZ" sz="1100"/>
        </a:p>
        <a:p>
          <a:r>
            <a:rPr lang="en-NZ" sz="1100" b="1"/>
            <a:t>Step 2 </a:t>
          </a:r>
          <a:r>
            <a:rPr lang="en-NZ" sz="1100"/>
            <a:t>- Copy the eight columns</a:t>
          </a:r>
          <a:r>
            <a:rPr lang="en-NZ" sz="1100" baseline="0"/>
            <a:t> from the CSV file into the ProVation tab on this spreadsheet. Ensure that the columns are in the correct order (</a:t>
          </a:r>
          <a:r>
            <a:rPr lang="en-NZ" sz="1100" b="0" i="0" u="none" strike="noStrike">
              <a:solidFill>
                <a:schemeClr val="dk1"/>
              </a:solidFill>
              <a:effectLst/>
              <a:latin typeface="+mn-lt"/>
              <a:ea typeface="+mn-ea"/>
              <a:cs typeface="+mn-cs"/>
            </a:rPr>
            <a:t>Provider</a:t>
          </a:r>
          <a:r>
            <a:rPr lang="en-NZ" sz="1100" b="0" i="0" u="none" strike="noStrike" baseline="0">
              <a:solidFill>
                <a:schemeClr val="dk1"/>
              </a:solidFill>
              <a:effectLst/>
              <a:latin typeface="+mn-lt"/>
              <a:ea typeface="+mn-ea"/>
              <a:cs typeface="+mn-cs"/>
            </a:rPr>
            <a:t> n</a:t>
          </a:r>
          <a:r>
            <a:rPr lang="en-NZ" sz="1100" b="0" i="0" u="none" strike="noStrike">
              <a:solidFill>
                <a:schemeClr val="dk1"/>
              </a:solidFill>
              <a:effectLst/>
              <a:latin typeface="+mn-lt"/>
              <a:ea typeface="+mn-ea"/>
              <a:cs typeface="+mn-cs"/>
            </a:rPr>
            <a:t>ame,</a:t>
          </a:r>
          <a:r>
            <a:rPr lang="en-NZ"/>
            <a:t> </a:t>
          </a:r>
          <a:r>
            <a:rPr lang="en-NZ" sz="1100" b="0" i="0" u="none" strike="noStrike">
              <a:solidFill>
                <a:schemeClr val="dk1"/>
              </a:solidFill>
              <a:effectLst/>
              <a:latin typeface="+mn-lt"/>
              <a:ea typeface="+mn-ea"/>
              <a:cs typeface="+mn-cs"/>
            </a:rPr>
            <a:t>NHI,</a:t>
          </a:r>
          <a:r>
            <a:rPr lang="en-NZ"/>
            <a:t> </a:t>
          </a:r>
          <a:r>
            <a:rPr lang="en-NZ" sz="1100" b="0" i="0" u="none" strike="noStrike">
              <a:solidFill>
                <a:schemeClr val="dk1"/>
              </a:solidFill>
              <a:effectLst/>
              <a:latin typeface="+mn-lt"/>
              <a:ea typeface="+mn-ea"/>
              <a:cs typeface="+mn-cs"/>
            </a:rPr>
            <a:t>Age, Gender,</a:t>
          </a:r>
          <a:r>
            <a:rPr lang="en-NZ"/>
            <a:t> </a:t>
          </a:r>
          <a:r>
            <a:rPr lang="en-NZ" sz="1100" b="0" i="0" u="none" strike="noStrike">
              <a:solidFill>
                <a:schemeClr val="dk1"/>
              </a:solidFill>
              <a:effectLst/>
              <a:latin typeface="+mn-lt"/>
              <a:ea typeface="+mn-ea"/>
              <a:cs typeface="+mn-cs"/>
            </a:rPr>
            <a:t>Exam Date,</a:t>
          </a:r>
          <a:r>
            <a:rPr lang="en-NZ"/>
            <a:t> </a:t>
          </a:r>
          <a:r>
            <a:rPr lang="en-NZ" sz="1100" b="0" i="0" u="none" strike="noStrike">
              <a:solidFill>
                <a:schemeClr val="dk1"/>
              </a:solidFill>
              <a:effectLst/>
              <a:latin typeface="+mn-lt"/>
              <a:ea typeface="+mn-ea"/>
              <a:cs typeface="+mn-cs"/>
            </a:rPr>
            <a:t>Procedure,</a:t>
          </a:r>
          <a:r>
            <a:rPr lang="en-NZ"/>
            <a:t> </a:t>
          </a:r>
          <a:r>
            <a:rPr lang="en-NZ" sz="1100" b="0" i="0" u="none" strike="noStrike">
              <a:solidFill>
                <a:schemeClr val="dk1"/>
              </a:solidFill>
              <a:effectLst/>
              <a:latin typeface="+mn-lt"/>
              <a:ea typeface="+mn-ea"/>
              <a:cs typeface="+mn-cs"/>
            </a:rPr>
            <a:t>Advanced To, Withdrawal time)</a:t>
          </a:r>
          <a:r>
            <a:rPr lang="en-NZ"/>
            <a:t> </a:t>
          </a:r>
          <a:r>
            <a:rPr lang="en-NZ" sz="1100" baseline="0"/>
            <a:t>and the header remains in place. </a:t>
          </a:r>
        </a:p>
        <a:p>
          <a:endParaRPr lang="en-NZ" sz="1100" baseline="0"/>
        </a:p>
        <a:p>
          <a:r>
            <a:rPr lang="en-NZ" sz="1100" baseline="0"/>
            <a:t>Delete any unfilled rows from the bottom (300 rows are available as default - these can be copied and pasted to add more, or deleted for less. Any unfilled rows will distrub the calculations). </a:t>
          </a:r>
        </a:p>
        <a:p>
          <a:endParaRPr lang="en-NZ" sz="1100" b="1" baseline="0"/>
        </a:p>
        <a:p>
          <a:r>
            <a:rPr lang="en-NZ" sz="1100" b="1" baseline="0"/>
            <a:t>Do not change the ProVation data</a:t>
          </a:r>
          <a:r>
            <a:rPr lang="en-NZ" sz="1100" baseline="0"/>
            <a:t> unless a clear correction is needed (e.g. to remove a duplicate procedure). </a:t>
          </a:r>
          <a:r>
            <a:rPr lang="en-NZ" sz="1100" baseline="0">
              <a:solidFill>
                <a:schemeClr val="dk1"/>
              </a:solidFill>
              <a:effectLst/>
              <a:latin typeface="+mn-lt"/>
              <a:ea typeface="+mn-ea"/>
              <a:cs typeface="+mn-cs"/>
            </a:rPr>
            <a:t>If corrections are needed please note this next to the row so it can be accounted for if data is audited. </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If a withdrawal time is recorded as "0" then delete this from the cell leaving it blank so that it is not included in the withdrawal time data. </a:t>
          </a:r>
          <a:endParaRPr lang="en-NZ" sz="1100" baseline="0"/>
        </a:p>
        <a:p>
          <a:endParaRPr lang="en-NZ" sz="1100" baseline="0"/>
        </a:p>
        <a:p>
          <a:r>
            <a:rPr lang="en-NZ" sz="1100" b="1"/>
            <a:t>Step 3</a:t>
          </a:r>
          <a:r>
            <a:rPr lang="en-NZ" sz="1100" b="1" baseline="0"/>
            <a:t> </a:t>
          </a:r>
          <a:r>
            <a:rPr lang="en-NZ" sz="1100" baseline="0"/>
            <a:t>- Check that the CCR appears correct. Look at column H in the "Data" tab and identify any that do not appear correct. Check the ProVation reports if required. </a:t>
          </a:r>
        </a:p>
        <a:p>
          <a:endParaRPr lang="en-NZ" sz="1100" baseline="0"/>
        </a:p>
        <a:p>
          <a:r>
            <a:rPr lang="en-NZ" sz="1100" b="1" baseline="0"/>
            <a:t>Step 4 </a:t>
          </a:r>
          <a:r>
            <a:rPr lang="en-NZ" sz="1100" baseline="0"/>
            <a:t>- Check and manually enter histology data using the drop-down lists into the green sections of the "Data" tab. Do not change any other equations on this tab. This can be entered by someone else if you wish.</a:t>
          </a:r>
        </a:p>
        <a:p>
          <a:endParaRPr lang="en-NZ" sz="1100"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b="1" baseline="0"/>
            <a:t>Step 5 </a:t>
          </a:r>
          <a:r>
            <a:rPr lang="en-NZ" sz="1100" baseline="0"/>
            <a:t>- Data should automatically generate CCR, ADR and SDR, and withdrawal time stats in the "Analysis" tab. These numbers can be transcribed to your EPP or IPP application. Before sending the spreadsheet save a copy for your records and </a:t>
          </a:r>
          <a:r>
            <a:rPr lang="en-NZ" sz="1100" b="1" baseline="0"/>
            <a:t>delete the "NHI" column from the "ProVation" tab in order to remove identifying patient information before sending the spreadsheet </a:t>
          </a:r>
          <a:r>
            <a:rPr lang="en-NZ" sz="1100" baseline="0"/>
            <a:t>with your application. </a:t>
          </a:r>
          <a:r>
            <a:rPr lang="en-NZ" sz="1100" baseline="0">
              <a:solidFill>
                <a:schemeClr val="dk1"/>
              </a:solidFill>
              <a:effectLst/>
              <a:latin typeface="+mn-lt"/>
              <a:ea typeface="+mn-ea"/>
              <a:cs typeface="+mn-cs"/>
            </a:rPr>
            <a:t>The NHIs can be rematched from ProVation if required for audit. </a:t>
          </a:r>
        </a:p>
        <a:p>
          <a:pPr marL="0" marR="0" lvl="0" indent="0" defTabSz="914400" eaLnBrk="1" fontAlgn="auto" latinLnBrk="0" hangingPunct="1">
            <a:lnSpc>
              <a:spcPct val="100000"/>
            </a:lnSpc>
            <a:spcBef>
              <a:spcPts val="0"/>
            </a:spcBef>
            <a:spcAft>
              <a:spcPts val="0"/>
            </a:spcAft>
            <a:buClrTx/>
            <a:buSzTx/>
            <a:buFontTx/>
            <a:buNone/>
            <a:tabLst/>
            <a:defRPr/>
          </a:pPr>
          <a:endParaRPr lang="en-NZ"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a:effectLst/>
            </a:rPr>
            <a:t>If you have any difficulty please contact the committee via conjoint@nzsg.org.nz</a:t>
          </a:r>
        </a:p>
        <a:p>
          <a:endParaRPr lang="en-N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2A04-A4B1-436C-B0D0-6060E718E455}">
  <dimension ref="A1"/>
  <sheetViews>
    <sheetView tabSelected="1" topLeftCell="A39" workbookViewId="0">
      <selection activeCell="E65" sqref="E65"/>
    </sheetView>
  </sheetViews>
  <sheetFormatPr defaultRowHeight="15" x14ac:dyDescent="0.25"/>
  <sheetData/>
  <sheetProtection algorithmName="SHA-512" hashValue="X2YCk73x+S9tKJU5pC5ocsojLGL4q9JQSXXUcgpktEeYlCKS8FnPLK1P1J81BP6dYc9nieS56QIsbAUflW5Glg==" saltValue="lAHEq4zUErdXgLF+uyGka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9318E-C9C1-4B16-91AC-6CBD2D715224}">
  <dimension ref="A1:E30"/>
  <sheetViews>
    <sheetView topLeftCell="A11" workbookViewId="0">
      <selection activeCell="D24" sqref="D24"/>
    </sheetView>
  </sheetViews>
  <sheetFormatPr defaultRowHeight="15" x14ac:dyDescent="0.25"/>
  <cols>
    <col min="1" max="1" width="35.140625" customWidth="1"/>
  </cols>
  <sheetData>
    <row r="1" spans="1:5" x14ac:dyDescent="0.25">
      <c r="A1" s="16" t="s">
        <v>37</v>
      </c>
      <c r="B1" s="16" t="s">
        <v>38</v>
      </c>
      <c r="C1" s="17"/>
      <c r="D1" s="17">
        <f>ProVation!A2</f>
        <v>0</v>
      </c>
      <c r="E1" s="17"/>
    </row>
    <row r="3" spans="1:5" x14ac:dyDescent="0.25">
      <c r="A3" t="s">
        <v>39</v>
      </c>
      <c r="B3">
        <f>COUNT(Data!C:C)</f>
        <v>249</v>
      </c>
    </row>
    <row r="4" spans="1:5" x14ac:dyDescent="0.25">
      <c r="A4" t="s">
        <v>40</v>
      </c>
      <c r="B4">
        <f>COUNTIF(Data!H:H, "yes")</f>
        <v>0</v>
      </c>
    </row>
    <row r="5" spans="1:5" x14ac:dyDescent="0.25">
      <c r="A5" s="18" t="s">
        <v>53</v>
      </c>
      <c r="B5" s="18">
        <f>(B4/B3)*100</f>
        <v>0</v>
      </c>
      <c r="C5" s="18"/>
      <c r="D5" s="18" t="s">
        <v>70</v>
      </c>
      <c r="E5" s="18"/>
    </row>
    <row r="6" spans="1:5" x14ac:dyDescent="0.25">
      <c r="A6" t="s">
        <v>64</v>
      </c>
      <c r="B6">
        <f>COUNTIF(Data!F:F, "yes")</f>
        <v>0</v>
      </c>
    </row>
    <row r="7" spans="1:5" x14ac:dyDescent="0.25">
      <c r="A7" t="s">
        <v>65</v>
      </c>
      <c r="B7">
        <f>B6/B3</f>
        <v>0</v>
      </c>
    </row>
    <row r="10" spans="1:5" x14ac:dyDescent="0.25">
      <c r="A10" t="s">
        <v>41</v>
      </c>
      <c r="B10">
        <f>COUNTIF(Data!T:T, "yes")</f>
        <v>0</v>
      </c>
    </row>
    <row r="11" spans="1:5" x14ac:dyDescent="0.25">
      <c r="A11" t="s">
        <v>74</v>
      </c>
      <c r="B11">
        <f>COUNTIF(Data!W:W, "yes")</f>
        <v>0</v>
      </c>
    </row>
    <row r="12" spans="1:5" x14ac:dyDescent="0.25">
      <c r="A12" t="s">
        <v>31</v>
      </c>
      <c r="B12">
        <f>COUNTIF(Data!U:U, "yes")</f>
        <v>0</v>
      </c>
    </row>
    <row r="13" spans="1:5" x14ac:dyDescent="0.25">
      <c r="A13" t="s">
        <v>32</v>
      </c>
      <c r="B13">
        <f>COUNTIF(Data!V:V, "yes")</f>
        <v>0</v>
      </c>
    </row>
    <row r="15" spans="1:5" x14ac:dyDescent="0.25">
      <c r="A15" s="18" t="s">
        <v>72</v>
      </c>
      <c r="B15" s="18" t="e">
        <f>(B12/B10)/100</f>
        <v>#DIV/0!</v>
      </c>
      <c r="C15" s="18"/>
      <c r="D15" s="18" t="s">
        <v>71</v>
      </c>
      <c r="E15" s="18"/>
    </row>
    <row r="16" spans="1:5" x14ac:dyDescent="0.25">
      <c r="A16" t="s">
        <v>42</v>
      </c>
      <c r="B16" t="e">
        <f>(B10/B7)*100</f>
        <v>#DIV/0!</v>
      </c>
    </row>
    <row r="17" spans="1:2" x14ac:dyDescent="0.25">
      <c r="A17" t="s">
        <v>73</v>
      </c>
      <c r="B17" t="e">
        <f>(B11/B10)/100</f>
        <v>#DIV/0!</v>
      </c>
    </row>
    <row r="20" spans="1:2" x14ac:dyDescent="0.25">
      <c r="A20" t="s">
        <v>51</v>
      </c>
      <c r="B20">
        <f>COUNTIF(Data!I:I, "YES")</f>
        <v>0</v>
      </c>
    </row>
    <row r="21" spans="1:2" x14ac:dyDescent="0.25">
      <c r="A21" t="s">
        <v>52</v>
      </c>
      <c r="B21">
        <f>COUNTIF(Data!Z:Z, "YES")</f>
        <v>0</v>
      </c>
    </row>
    <row r="23" spans="1:2" x14ac:dyDescent="0.25">
      <c r="A23" t="s">
        <v>60</v>
      </c>
      <c r="B23">
        <f>COUNTIF(Data!D:D, "male")</f>
        <v>0</v>
      </c>
    </row>
    <row r="24" spans="1:2" x14ac:dyDescent="0.25">
      <c r="A24" t="s">
        <v>59</v>
      </c>
      <c r="B24">
        <f>COUNTIF(Data!D:D, "female")</f>
        <v>0</v>
      </c>
    </row>
    <row r="25" spans="1:2" x14ac:dyDescent="0.25">
      <c r="A25" t="s">
        <v>62</v>
      </c>
      <c r="B25">
        <f>AVERAGE(Data!C:C)</f>
        <v>0</v>
      </c>
    </row>
    <row r="27" spans="1:2" x14ac:dyDescent="0.25">
      <c r="A27" t="s">
        <v>63</v>
      </c>
      <c r="B27">
        <f>COUNTIF(Data!AD:AD, "yes")</f>
        <v>0</v>
      </c>
    </row>
    <row r="28" spans="1:2" x14ac:dyDescent="0.25">
      <c r="A28" t="s">
        <v>69</v>
      </c>
      <c r="B28">
        <f>COUNTIF(Data!AE:AE, "yes")</f>
        <v>0</v>
      </c>
    </row>
    <row r="29" spans="1:2" x14ac:dyDescent="0.25">
      <c r="A29" t="s">
        <v>68</v>
      </c>
      <c r="B29" t="e">
        <f>B28/B27*100</f>
        <v>#DIV/0!</v>
      </c>
    </row>
    <row r="30" spans="1:2" x14ac:dyDescent="0.25">
      <c r="A30" t="s">
        <v>67</v>
      </c>
      <c r="B30" t="e">
        <f>AVERAGE(Data!AF:AF)</f>
        <v>#DIV/0!</v>
      </c>
    </row>
  </sheetData>
  <sheetProtection algorithmName="SHA-512" hashValue="tFjl98mRWR6hDRBNTa+WLtraSLx9DMrkPgw1VfFQKuvvQfbmrang1OmAcUQiFJpR6Ck6vNS3TEU863J6PB4ApQ==" saltValue="7QKADRbLVKQyPmMJb8FMOA==" spinCount="100000" sheet="1" objects="1" scenario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F5FBA-C7D9-4E1C-8A91-22DA15A54DCD}">
  <dimension ref="A1:AF301"/>
  <sheetViews>
    <sheetView workbookViewId="0">
      <pane ySplit="1" topLeftCell="A2" activePane="bottomLeft" state="frozen"/>
      <selection pane="bottomLeft" activeCell="D311" sqref="D311"/>
    </sheetView>
  </sheetViews>
  <sheetFormatPr defaultColWidth="8.85546875" defaultRowHeight="15" x14ac:dyDescent="0.25"/>
  <cols>
    <col min="2" max="2" width="11.7109375" customWidth="1"/>
    <col min="3" max="3" width="6" customWidth="1"/>
    <col min="4" max="4" width="10.7109375" customWidth="1"/>
    <col min="5" max="5" width="8.140625" customWidth="1"/>
    <col min="6" max="7" width="7.140625" customWidth="1"/>
    <col min="8" max="8" width="9.42578125" style="1" customWidth="1"/>
    <col min="9" max="9" width="8.85546875" style="6"/>
    <col min="10" max="10" width="9.140625" style="10" customWidth="1"/>
    <col min="11" max="11" width="23.28515625" style="7" customWidth="1"/>
    <col min="12" max="12" width="16.140625" style="7" customWidth="1"/>
    <col min="13" max="13" width="8.42578125" style="7" customWidth="1"/>
    <col min="14" max="14" width="24.140625" style="7" customWidth="1"/>
    <col min="15" max="15" width="14" style="7" customWidth="1"/>
    <col min="16" max="16" width="8.42578125" style="8" customWidth="1"/>
    <col min="17" max="17" width="10.140625" customWidth="1"/>
    <col min="18" max="18" width="6.85546875" customWidth="1"/>
    <col min="19" max="19" width="10.28515625" customWidth="1"/>
    <col min="20" max="20" width="7.28515625" customWidth="1"/>
    <col min="21" max="21" width="17.140625" customWidth="1"/>
    <col min="22" max="22" width="16" customWidth="1"/>
    <col min="23" max="23" width="13" customWidth="1"/>
    <col min="24" max="24" width="18.42578125" customWidth="1"/>
    <col min="25" max="25" width="15.5703125" customWidth="1"/>
    <col min="26" max="26" width="11.140625" customWidth="1"/>
    <col min="27" max="27" width="14.7109375" customWidth="1"/>
    <col min="28" max="28" width="16.7109375" customWidth="1"/>
    <col min="29" max="29" width="8.42578125" style="12" customWidth="1"/>
    <col min="30" max="30" width="26.42578125" customWidth="1"/>
    <col min="31" max="31" width="19.28515625" customWidth="1"/>
    <col min="32" max="32" width="8.85546875" style="13"/>
  </cols>
  <sheetData>
    <row r="1" spans="1:32" x14ac:dyDescent="0.25">
      <c r="A1" t="s">
        <v>1</v>
      </c>
      <c r="B1" t="s">
        <v>6</v>
      </c>
      <c r="C1" t="s">
        <v>2</v>
      </c>
      <c r="D1" t="s">
        <v>54</v>
      </c>
      <c r="E1" t="s">
        <v>9</v>
      </c>
      <c r="F1" t="s">
        <v>8</v>
      </c>
      <c r="G1" t="s">
        <v>36</v>
      </c>
      <c r="H1" s="1" t="s">
        <v>7</v>
      </c>
      <c r="I1" s="3" t="s">
        <v>47</v>
      </c>
      <c r="J1" s="9" t="s">
        <v>48</v>
      </c>
      <c r="K1" s="4" t="s">
        <v>49</v>
      </c>
      <c r="L1" s="4" t="s">
        <v>34</v>
      </c>
      <c r="M1" s="4" t="s">
        <v>19</v>
      </c>
      <c r="N1" s="4" t="s">
        <v>50</v>
      </c>
      <c r="O1" s="4" t="s">
        <v>35</v>
      </c>
      <c r="P1" s="5" t="s">
        <v>19</v>
      </c>
      <c r="Q1" t="s">
        <v>17</v>
      </c>
      <c r="R1" t="s">
        <v>15</v>
      </c>
      <c r="S1" t="s">
        <v>18</v>
      </c>
      <c r="T1" t="s">
        <v>30</v>
      </c>
      <c r="U1" t="s">
        <v>31</v>
      </c>
      <c r="V1" t="s">
        <v>32</v>
      </c>
      <c r="W1" t="s">
        <v>33</v>
      </c>
      <c r="X1" t="s">
        <v>43</v>
      </c>
      <c r="Y1" s="19" t="s">
        <v>44</v>
      </c>
      <c r="Z1" s="19" t="s">
        <v>46</v>
      </c>
      <c r="AA1" t="s">
        <v>45</v>
      </c>
      <c r="AB1" t="s">
        <v>55</v>
      </c>
      <c r="AC1" s="12" t="s">
        <v>61</v>
      </c>
      <c r="AD1" t="s">
        <v>56</v>
      </c>
      <c r="AE1" t="s">
        <v>57</v>
      </c>
      <c r="AF1" s="13" t="s">
        <v>66</v>
      </c>
    </row>
    <row r="2" spans="1:32" ht="17.25" x14ac:dyDescent="0.3">
      <c r="A2">
        <f>ProVation!B2</f>
        <v>0</v>
      </c>
      <c r="B2" t="str">
        <f>LEFT(ProVation!E2, 10)</f>
        <v/>
      </c>
      <c r="C2">
        <f>ProVation!C2</f>
        <v>0</v>
      </c>
      <c r="D2">
        <f>ProVation!D2</f>
        <v>0</v>
      </c>
      <c r="E2" t="str">
        <f>IF(ISNUMBER(SEARCH("caecum",ProVation!G2)),"YES", "NO")</f>
        <v>NO</v>
      </c>
      <c r="F2" t="str">
        <f>IF(ISNUMBER(SEARCH("ileum",ProVation!G2)),"YES", "NO")</f>
        <v>NO</v>
      </c>
      <c r="G2" t="str">
        <f>IF(ISNUMBER(SEARCH("ileocolonic anastomosis",ProVation!G2)),"YES", "NO")</f>
        <v>NO</v>
      </c>
      <c r="H2" s="2" t="str">
        <f t="shared" ref="H2" si="0">IF(OR(E2="Yes",F2="Yes",G2="yes"), "YES", "NO")</f>
        <v>NO</v>
      </c>
      <c r="Q2" t="str">
        <f t="shared" ref="Q2:Q65" si="1">IF(OR(K2= "TA with LGD", K2= "TA with HGD",K2= "TVA with LGD",K2= "TVA with HGD"), "YES", "NO")</f>
        <v>NO</v>
      </c>
      <c r="R2" t="str">
        <f t="shared" ref="R2:R65" si="2">IF(OR(N2= "SSA/P with Dysplasia", N2= "SSA/P no Dysplasia"), "YES", "NO")</f>
        <v>NO</v>
      </c>
      <c r="S2" t="str">
        <f t="shared" ref="S2:S65" si="3">IF(OR(Q2="Yes",R2="Yes"), "YES", "NO")</f>
        <v>NO</v>
      </c>
      <c r="T2" t="str">
        <f t="shared" ref="T2:T33" si="4">IF(AND(H2="Yes",C2&gt;49), "YES", "NO")</f>
        <v>NO</v>
      </c>
      <c r="U2" t="str">
        <f t="shared" ref="U2:U65" si="5">IF(AND(T2="Yes",Q2="Yes"), "YES", "NO")</f>
        <v>NO</v>
      </c>
      <c r="V2" t="str">
        <f t="shared" ref="V2:V65" si="6">IF(AND(T2="Yes",R2="Yes"), "YES", "NO")</f>
        <v>NO</v>
      </c>
      <c r="W2" t="str">
        <f>IF(AND(T2="Yes",S2="Yes"), "YES", "NO")</f>
        <v>NO</v>
      </c>
      <c r="X2" t="str">
        <f t="shared" ref="X2:X65" si="7">IF(OR(M2= "&gt;10MM", K2= "TA with HGD",K2= "TVA with LGD",K2= "TVA with HGD"), "YES", "NO")</f>
        <v>NO</v>
      </c>
      <c r="Y2" t="str">
        <f t="shared" ref="Y2:Y65" si="8">IF(OR(N2= "SSA/P with Dysplasia", P2= "&gt;10MM"), "YES", "NO")</f>
        <v>NO</v>
      </c>
      <c r="Z2" t="str">
        <f t="shared" ref="Z2:Z65" si="9">IF(OR(X2="Yes",Y2="Yes"), "YES", "NO")</f>
        <v>NO</v>
      </c>
      <c r="AA2">
        <f t="shared" ref="AA2:AA65" si="10">O2+L2</f>
        <v>0</v>
      </c>
      <c r="AB2" s="11">
        <f>ProVation!H2</f>
        <v>0</v>
      </c>
      <c r="AC2" s="12">
        <f>MINUTE(AB2)</f>
        <v>0</v>
      </c>
      <c r="AD2" t="str">
        <f>IF(AND(H2="Yes",J2="NO"), "YES", "NO")</f>
        <v>NO</v>
      </c>
      <c r="AE2" t="str">
        <f>IF(AND(AD2="Yes", AC2 &gt;5), "YES", "NO")</f>
        <v>NO</v>
      </c>
      <c r="AF2" s="14" t="str">
        <f>IF(AD2="yes",AC2,"")</f>
        <v/>
      </c>
    </row>
    <row r="3" spans="1:32" ht="17.25" x14ac:dyDescent="0.3">
      <c r="A3">
        <f>ProVation!B3</f>
        <v>0</v>
      </c>
      <c r="B3" t="str">
        <f>LEFT(ProVation!E3, 10)</f>
        <v/>
      </c>
      <c r="C3">
        <f>ProVation!C3</f>
        <v>0</v>
      </c>
      <c r="D3">
        <f>ProVation!D3</f>
        <v>0</v>
      </c>
      <c r="E3" t="str">
        <f>IF(ISNUMBER(SEARCH("caecum",ProVation!G3)),"YES", "NO")</f>
        <v>NO</v>
      </c>
      <c r="F3" t="str">
        <f>IF(ISNUMBER(SEARCH("ileum",ProVation!G3)),"YES", "NO")</f>
        <v>NO</v>
      </c>
      <c r="G3" t="str">
        <f>IF(ISNUMBER(SEARCH("ileocolonic anastomosis",ProVation!G3)),"YES", "NO")</f>
        <v>NO</v>
      </c>
      <c r="H3" s="2" t="str">
        <f t="shared" ref="H3:H66" si="11">IF(OR(E3="Yes",F3="Yes",G3="yes"), "YES", "NO")</f>
        <v>NO</v>
      </c>
      <c r="Q3" t="str">
        <f t="shared" si="1"/>
        <v>NO</v>
      </c>
      <c r="R3" t="str">
        <f t="shared" si="2"/>
        <v>NO</v>
      </c>
      <c r="S3" t="str">
        <f t="shared" si="3"/>
        <v>NO</v>
      </c>
      <c r="T3" t="str">
        <f t="shared" si="4"/>
        <v>NO</v>
      </c>
      <c r="U3" t="str">
        <f t="shared" si="5"/>
        <v>NO</v>
      </c>
      <c r="V3" t="str">
        <f t="shared" si="6"/>
        <v>NO</v>
      </c>
      <c r="W3" t="str">
        <f t="shared" ref="W3:W66" si="12">IF(AND(T3="Yes",S3="Yes"), "YES", "NO")</f>
        <v>NO</v>
      </c>
      <c r="X3" t="str">
        <f t="shared" si="7"/>
        <v>NO</v>
      </c>
      <c r="Y3" t="str">
        <f t="shared" si="8"/>
        <v>NO</v>
      </c>
      <c r="Z3" t="str">
        <f t="shared" si="9"/>
        <v>NO</v>
      </c>
      <c r="AA3">
        <f t="shared" si="10"/>
        <v>0</v>
      </c>
      <c r="AB3" s="11">
        <f>ProVation!H3</f>
        <v>0</v>
      </c>
      <c r="AC3" s="12">
        <f t="shared" ref="AC3:AC66" si="13">MINUTE(AB3)</f>
        <v>0</v>
      </c>
      <c r="AD3" t="str">
        <f t="shared" ref="AD3:AD66" si="14">IF(AND(H3="Yes",J3="NO"), "YES", "NO")</f>
        <v>NO</v>
      </c>
      <c r="AE3" t="str">
        <f t="shared" ref="AE3:AE66" si="15">IF(AND(AD3="Yes", AC3 &gt;5), "YES", "NO")</f>
        <v>NO</v>
      </c>
      <c r="AF3" s="14" t="str">
        <f t="shared" ref="AF3:AF66" si="16">IF(AD3="yes",AC3,"")</f>
        <v/>
      </c>
    </row>
    <row r="4" spans="1:32" ht="17.25" x14ac:dyDescent="0.3">
      <c r="A4">
        <f>ProVation!B4</f>
        <v>0</v>
      </c>
      <c r="B4" t="str">
        <f>LEFT(ProVation!E4, 10)</f>
        <v/>
      </c>
      <c r="C4">
        <f>ProVation!C4</f>
        <v>0</v>
      </c>
      <c r="D4">
        <f>ProVation!D4</f>
        <v>0</v>
      </c>
      <c r="E4" t="str">
        <f>IF(ISNUMBER(SEARCH("caecum",ProVation!G4)),"YES", "NO")</f>
        <v>NO</v>
      </c>
      <c r="F4" t="str">
        <f>IF(ISNUMBER(SEARCH("ileum",ProVation!G4)),"YES", "NO")</f>
        <v>NO</v>
      </c>
      <c r="G4" t="str">
        <f>IF(ISNUMBER(SEARCH("ileocolonic anastomosis",ProVation!G4)),"YES", "NO")</f>
        <v>NO</v>
      </c>
      <c r="H4" s="2" t="str">
        <f t="shared" si="11"/>
        <v>NO</v>
      </c>
      <c r="Q4" t="str">
        <f t="shared" si="1"/>
        <v>NO</v>
      </c>
      <c r="R4" t="str">
        <f t="shared" si="2"/>
        <v>NO</v>
      </c>
      <c r="S4" t="str">
        <f t="shared" si="3"/>
        <v>NO</v>
      </c>
      <c r="T4" t="str">
        <f t="shared" si="4"/>
        <v>NO</v>
      </c>
      <c r="U4" t="str">
        <f t="shared" si="5"/>
        <v>NO</v>
      </c>
      <c r="V4" t="str">
        <f t="shared" si="6"/>
        <v>NO</v>
      </c>
      <c r="W4" t="str">
        <f t="shared" si="12"/>
        <v>NO</v>
      </c>
      <c r="X4" t="str">
        <f t="shared" si="7"/>
        <v>NO</v>
      </c>
      <c r="Y4" t="str">
        <f t="shared" si="8"/>
        <v>NO</v>
      </c>
      <c r="Z4" t="str">
        <f t="shared" si="9"/>
        <v>NO</v>
      </c>
      <c r="AA4">
        <f t="shared" si="10"/>
        <v>0</v>
      </c>
      <c r="AB4" s="11">
        <f>ProVation!H4</f>
        <v>0</v>
      </c>
      <c r="AC4" s="12">
        <f t="shared" si="13"/>
        <v>0</v>
      </c>
      <c r="AD4" t="str">
        <f t="shared" si="14"/>
        <v>NO</v>
      </c>
      <c r="AE4" t="str">
        <f t="shared" si="15"/>
        <v>NO</v>
      </c>
      <c r="AF4" s="14" t="str">
        <f t="shared" si="16"/>
        <v/>
      </c>
    </row>
    <row r="5" spans="1:32" ht="17.25" x14ac:dyDescent="0.3">
      <c r="A5">
        <f>ProVation!B5</f>
        <v>0</v>
      </c>
      <c r="B5" t="str">
        <f>LEFT(ProVation!E5, 10)</f>
        <v/>
      </c>
      <c r="C5">
        <f>ProVation!C5</f>
        <v>0</v>
      </c>
      <c r="D5">
        <f>ProVation!D5</f>
        <v>0</v>
      </c>
      <c r="E5" t="str">
        <f>IF(ISNUMBER(SEARCH("caecum",ProVation!G5)),"YES", "NO")</f>
        <v>NO</v>
      </c>
      <c r="F5" t="str">
        <f>IF(ISNUMBER(SEARCH("ileum",ProVation!G5)),"YES", "NO")</f>
        <v>NO</v>
      </c>
      <c r="G5" t="str">
        <f>IF(ISNUMBER(SEARCH("ileocolonic anastomosis",ProVation!G5)),"YES", "NO")</f>
        <v>NO</v>
      </c>
      <c r="H5" s="2" t="str">
        <f t="shared" si="11"/>
        <v>NO</v>
      </c>
      <c r="Q5" t="str">
        <f t="shared" si="1"/>
        <v>NO</v>
      </c>
      <c r="R5" t="str">
        <f t="shared" si="2"/>
        <v>NO</v>
      </c>
      <c r="S5" t="str">
        <f t="shared" si="3"/>
        <v>NO</v>
      </c>
      <c r="T5" t="str">
        <f t="shared" si="4"/>
        <v>NO</v>
      </c>
      <c r="U5" t="str">
        <f t="shared" si="5"/>
        <v>NO</v>
      </c>
      <c r="V5" t="str">
        <f t="shared" si="6"/>
        <v>NO</v>
      </c>
      <c r="W5" t="str">
        <f t="shared" si="12"/>
        <v>NO</v>
      </c>
      <c r="X5" t="str">
        <f t="shared" si="7"/>
        <v>NO</v>
      </c>
      <c r="Y5" t="str">
        <f t="shared" si="8"/>
        <v>NO</v>
      </c>
      <c r="Z5" t="str">
        <f t="shared" si="9"/>
        <v>NO</v>
      </c>
      <c r="AA5">
        <f t="shared" si="10"/>
        <v>0</v>
      </c>
      <c r="AB5" s="11">
        <f>ProVation!H5</f>
        <v>0</v>
      </c>
      <c r="AC5" s="12">
        <f t="shared" si="13"/>
        <v>0</v>
      </c>
      <c r="AD5" t="str">
        <f t="shared" si="14"/>
        <v>NO</v>
      </c>
      <c r="AE5" t="str">
        <f t="shared" si="15"/>
        <v>NO</v>
      </c>
      <c r="AF5" s="14" t="str">
        <f t="shared" si="16"/>
        <v/>
      </c>
    </row>
    <row r="6" spans="1:32" ht="17.25" x14ac:dyDescent="0.3">
      <c r="A6">
        <f>ProVation!B6</f>
        <v>0</v>
      </c>
      <c r="B6" t="str">
        <f>LEFT(ProVation!E6, 10)</f>
        <v/>
      </c>
      <c r="C6">
        <f>ProVation!C6</f>
        <v>0</v>
      </c>
      <c r="D6">
        <f>ProVation!D6</f>
        <v>0</v>
      </c>
      <c r="E6" t="str">
        <f>IF(ISNUMBER(SEARCH("caecum",ProVation!G6)),"YES", "NO")</f>
        <v>NO</v>
      </c>
      <c r="F6" t="str">
        <f>IF(ISNUMBER(SEARCH("ileum",ProVation!G6)),"YES", "NO")</f>
        <v>NO</v>
      </c>
      <c r="G6" t="str">
        <f>IF(ISNUMBER(SEARCH("ileocolonic anastomosis",ProVation!G6)),"YES", "NO")</f>
        <v>NO</v>
      </c>
      <c r="H6" s="2" t="str">
        <f t="shared" si="11"/>
        <v>NO</v>
      </c>
      <c r="Q6" t="str">
        <f t="shared" si="1"/>
        <v>NO</v>
      </c>
      <c r="R6" t="str">
        <f t="shared" si="2"/>
        <v>NO</v>
      </c>
      <c r="S6" t="str">
        <f t="shared" si="3"/>
        <v>NO</v>
      </c>
      <c r="T6" t="str">
        <f t="shared" si="4"/>
        <v>NO</v>
      </c>
      <c r="U6" t="str">
        <f t="shared" si="5"/>
        <v>NO</v>
      </c>
      <c r="V6" t="str">
        <f t="shared" si="6"/>
        <v>NO</v>
      </c>
      <c r="W6" t="str">
        <f t="shared" si="12"/>
        <v>NO</v>
      </c>
      <c r="X6" t="str">
        <f t="shared" si="7"/>
        <v>NO</v>
      </c>
      <c r="Y6" t="str">
        <f t="shared" si="8"/>
        <v>NO</v>
      </c>
      <c r="Z6" t="str">
        <f t="shared" si="9"/>
        <v>NO</v>
      </c>
      <c r="AA6">
        <f t="shared" si="10"/>
        <v>0</v>
      </c>
      <c r="AB6" s="11">
        <f>ProVation!H6</f>
        <v>0</v>
      </c>
      <c r="AC6" s="12">
        <f t="shared" si="13"/>
        <v>0</v>
      </c>
      <c r="AD6" t="str">
        <f t="shared" si="14"/>
        <v>NO</v>
      </c>
      <c r="AE6" t="str">
        <f t="shared" si="15"/>
        <v>NO</v>
      </c>
      <c r="AF6" s="14" t="str">
        <f t="shared" si="16"/>
        <v/>
      </c>
    </row>
    <row r="7" spans="1:32" ht="17.25" x14ac:dyDescent="0.3">
      <c r="A7">
        <f>ProVation!B7</f>
        <v>0</v>
      </c>
      <c r="B7" t="str">
        <f>LEFT(ProVation!E7, 10)</f>
        <v/>
      </c>
      <c r="C7">
        <f>ProVation!C7</f>
        <v>0</v>
      </c>
      <c r="D7">
        <f>ProVation!D7</f>
        <v>0</v>
      </c>
      <c r="E7" t="str">
        <f>IF(ISNUMBER(SEARCH("caecum",ProVation!G7)),"YES", "NO")</f>
        <v>NO</v>
      </c>
      <c r="F7" t="str">
        <f>IF(ISNUMBER(SEARCH("ileum",ProVation!G7)),"YES", "NO")</f>
        <v>NO</v>
      </c>
      <c r="G7" t="str">
        <f>IF(ISNUMBER(SEARCH("ileocolonic anastomosis",ProVation!G7)),"YES", "NO")</f>
        <v>NO</v>
      </c>
      <c r="H7" s="2" t="str">
        <f t="shared" si="11"/>
        <v>NO</v>
      </c>
      <c r="Q7" t="str">
        <f t="shared" si="1"/>
        <v>NO</v>
      </c>
      <c r="R7" t="str">
        <f t="shared" si="2"/>
        <v>NO</v>
      </c>
      <c r="S7" t="str">
        <f t="shared" si="3"/>
        <v>NO</v>
      </c>
      <c r="T7" t="str">
        <f t="shared" si="4"/>
        <v>NO</v>
      </c>
      <c r="U7" t="str">
        <f t="shared" si="5"/>
        <v>NO</v>
      </c>
      <c r="V7" t="str">
        <f t="shared" si="6"/>
        <v>NO</v>
      </c>
      <c r="W7" t="str">
        <f t="shared" si="12"/>
        <v>NO</v>
      </c>
      <c r="X7" t="str">
        <f t="shared" si="7"/>
        <v>NO</v>
      </c>
      <c r="Y7" t="str">
        <f t="shared" si="8"/>
        <v>NO</v>
      </c>
      <c r="Z7" t="str">
        <f t="shared" si="9"/>
        <v>NO</v>
      </c>
      <c r="AA7">
        <f t="shared" si="10"/>
        <v>0</v>
      </c>
      <c r="AB7" s="11">
        <f>ProVation!H7</f>
        <v>0</v>
      </c>
      <c r="AC7" s="12">
        <f t="shared" si="13"/>
        <v>0</v>
      </c>
      <c r="AD7" t="str">
        <f t="shared" si="14"/>
        <v>NO</v>
      </c>
      <c r="AE7" t="str">
        <f t="shared" si="15"/>
        <v>NO</v>
      </c>
      <c r="AF7" s="14" t="str">
        <f t="shared" si="16"/>
        <v/>
      </c>
    </row>
    <row r="8" spans="1:32" ht="17.25" x14ac:dyDescent="0.3">
      <c r="A8">
        <f>ProVation!B8</f>
        <v>0</v>
      </c>
      <c r="B8" t="str">
        <f>LEFT(ProVation!E8, 10)</f>
        <v/>
      </c>
      <c r="C8">
        <f>ProVation!C8</f>
        <v>0</v>
      </c>
      <c r="D8">
        <f>ProVation!D8</f>
        <v>0</v>
      </c>
      <c r="E8" t="str">
        <f>IF(ISNUMBER(SEARCH("caecum",ProVation!G8)),"YES", "NO")</f>
        <v>NO</v>
      </c>
      <c r="F8" t="str">
        <f>IF(ISNUMBER(SEARCH("ileum",ProVation!G8)),"YES", "NO")</f>
        <v>NO</v>
      </c>
      <c r="G8" t="str">
        <f>IF(ISNUMBER(SEARCH("ileocolonic anastomosis",ProVation!G8)),"YES", "NO")</f>
        <v>NO</v>
      </c>
      <c r="H8" s="2" t="str">
        <f t="shared" si="11"/>
        <v>NO</v>
      </c>
      <c r="Q8" t="str">
        <f t="shared" si="1"/>
        <v>NO</v>
      </c>
      <c r="R8" t="str">
        <f t="shared" si="2"/>
        <v>NO</v>
      </c>
      <c r="S8" t="str">
        <f t="shared" si="3"/>
        <v>NO</v>
      </c>
      <c r="T8" t="str">
        <f t="shared" si="4"/>
        <v>NO</v>
      </c>
      <c r="U8" t="str">
        <f t="shared" si="5"/>
        <v>NO</v>
      </c>
      <c r="V8" t="str">
        <f t="shared" si="6"/>
        <v>NO</v>
      </c>
      <c r="W8" t="str">
        <f t="shared" si="12"/>
        <v>NO</v>
      </c>
      <c r="X8" t="str">
        <f t="shared" si="7"/>
        <v>NO</v>
      </c>
      <c r="Y8" t="str">
        <f t="shared" si="8"/>
        <v>NO</v>
      </c>
      <c r="Z8" t="str">
        <f t="shared" si="9"/>
        <v>NO</v>
      </c>
      <c r="AA8">
        <f t="shared" si="10"/>
        <v>0</v>
      </c>
      <c r="AB8" s="11">
        <f>ProVation!H8</f>
        <v>0</v>
      </c>
      <c r="AC8" s="12">
        <f t="shared" si="13"/>
        <v>0</v>
      </c>
      <c r="AD8" t="str">
        <f t="shared" si="14"/>
        <v>NO</v>
      </c>
      <c r="AE8" t="str">
        <f t="shared" si="15"/>
        <v>NO</v>
      </c>
      <c r="AF8" s="14" t="str">
        <f t="shared" si="16"/>
        <v/>
      </c>
    </row>
    <row r="9" spans="1:32" ht="17.25" x14ac:dyDescent="0.3">
      <c r="A9">
        <f>ProVation!B9</f>
        <v>0</v>
      </c>
      <c r="B9" t="str">
        <f>LEFT(ProVation!E9, 10)</f>
        <v/>
      </c>
      <c r="C9">
        <f>ProVation!C9</f>
        <v>0</v>
      </c>
      <c r="D9">
        <f>ProVation!D9</f>
        <v>0</v>
      </c>
      <c r="E9" t="str">
        <f>IF(ISNUMBER(SEARCH("caecum",ProVation!G9)),"YES", "NO")</f>
        <v>NO</v>
      </c>
      <c r="F9" t="str">
        <f>IF(ISNUMBER(SEARCH("ileum",ProVation!G9)),"YES", "NO")</f>
        <v>NO</v>
      </c>
      <c r="G9" t="str">
        <f>IF(ISNUMBER(SEARCH("ileocolonic anastomosis",ProVation!G9)),"YES", "NO")</f>
        <v>NO</v>
      </c>
      <c r="H9" s="2" t="str">
        <f t="shared" si="11"/>
        <v>NO</v>
      </c>
      <c r="Q9" t="str">
        <f t="shared" si="1"/>
        <v>NO</v>
      </c>
      <c r="R9" t="str">
        <f t="shared" si="2"/>
        <v>NO</v>
      </c>
      <c r="S9" t="str">
        <f t="shared" si="3"/>
        <v>NO</v>
      </c>
      <c r="T9" t="str">
        <f t="shared" si="4"/>
        <v>NO</v>
      </c>
      <c r="U9" t="str">
        <f t="shared" si="5"/>
        <v>NO</v>
      </c>
      <c r="V9" t="str">
        <f t="shared" si="6"/>
        <v>NO</v>
      </c>
      <c r="W9" t="str">
        <f t="shared" si="12"/>
        <v>NO</v>
      </c>
      <c r="X9" t="str">
        <f t="shared" si="7"/>
        <v>NO</v>
      </c>
      <c r="Y9" t="str">
        <f t="shared" si="8"/>
        <v>NO</v>
      </c>
      <c r="Z9" t="str">
        <f t="shared" si="9"/>
        <v>NO</v>
      </c>
      <c r="AA9">
        <f t="shared" si="10"/>
        <v>0</v>
      </c>
      <c r="AB9" s="11">
        <f>ProVation!H9</f>
        <v>0</v>
      </c>
      <c r="AC9" s="12">
        <f t="shared" si="13"/>
        <v>0</v>
      </c>
      <c r="AD9" t="str">
        <f t="shared" si="14"/>
        <v>NO</v>
      </c>
      <c r="AE9" t="str">
        <f t="shared" si="15"/>
        <v>NO</v>
      </c>
      <c r="AF9" s="14" t="str">
        <f t="shared" si="16"/>
        <v/>
      </c>
    </row>
    <row r="10" spans="1:32" ht="17.25" x14ac:dyDescent="0.3">
      <c r="A10">
        <f>ProVation!B10</f>
        <v>0</v>
      </c>
      <c r="B10" t="str">
        <f>LEFT(ProVation!E10, 10)</f>
        <v/>
      </c>
      <c r="C10">
        <f>ProVation!C10</f>
        <v>0</v>
      </c>
      <c r="D10">
        <f>ProVation!D10</f>
        <v>0</v>
      </c>
      <c r="E10" t="str">
        <f>IF(ISNUMBER(SEARCH("caecum",ProVation!G10)),"YES", "NO")</f>
        <v>NO</v>
      </c>
      <c r="F10" t="str">
        <f>IF(ISNUMBER(SEARCH("ileum",ProVation!G10)),"YES", "NO")</f>
        <v>NO</v>
      </c>
      <c r="G10" t="str">
        <f>IF(ISNUMBER(SEARCH("ileocolonic anastomosis",ProVation!G10)),"YES", "NO")</f>
        <v>NO</v>
      </c>
      <c r="H10" s="2" t="str">
        <f t="shared" si="11"/>
        <v>NO</v>
      </c>
      <c r="Q10" t="str">
        <f t="shared" si="1"/>
        <v>NO</v>
      </c>
      <c r="R10" t="str">
        <f t="shared" si="2"/>
        <v>NO</v>
      </c>
      <c r="S10" t="str">
        <f t="shared" si="3"/>
        <v>NO</v>
      </c>
      <c r="T10" t="str">
        <f t="shared" si="4"/>
        <v>NO</v>
      </c>
      <c r="U10" t="str">
        <f t="shared" si="5"/>
        <v>NO</v>
      </c>
      <c r="V10" t="str">
        <f t="shared" si="6"/>
        <v>NO</v>
      </c>
      <c r="W10" t="str">
        <f t="shared" si="12"/>
        <v>NO</v>
      </c>
      <c r="X10" t="str">
        <f t="shared" si="7"/>
        <v>NO</v>
      </c>
      <c r="Y10" t="str">
        <f t="shared" si="8"/>
        <v>NO</v>
      </c>
      <c r="Z10" t="str">
        <f t="shared" si="9"/>
        <v>NO</v>
      </c>
      <c r="AA10">
        <f t="shared" si="10"/>
        <v>0</v>
      </c>
      <c r="AB10" s="11">
        <f>ProVation!H10</f>
        <v>0</v>
      </c>
      <c r="AC10" s="12">
        <f t="shared" si="13"/>
        <v>0</v>
      </c>
      <c r="AD10" t="str">
        <f t="shared" si="14"/>
        <v>NO</v>
      </c>
      <c r="AE10" t="str">
        <f t="shared" si="15"/>
        <v>NO</v>
      </c>
      <c r="AF10" s="14" t="str">
        <f t="shared" si="16"/>
        <v/>
      </c>
    </row>
    <row r="11" spans="1:32" ht="17.25" x14ac:dyDescent="0.3">
      <c r="A11">
        <f>ProVation!B11</f>
        <v>0</v>
      </c>
      <c r="B11" t="str">
        <f>LEFT(ProVation!E11, 10)</f>
        <v/>
      </c>
      <c r="C11">
        <f>ProVation!C11</f>
        <v>0</v>
      </c>
      <c r="D11">
        <f>ProVation!D11</f>
        <v>0</v>
      </c>
      <c r="E11" t="str">
        <f>IF(ISNUMBER(SEARCH("caecum",ProVation!G11)),"YES", "NO")</f>
        <v>NO</v>
      </c>
      <c r="F11" t="str">
        <f>IF(ISNUMBER(SEARCH("ileum",ProVation!G11)),"YES", "NO")</f>
        <v>NO</v>
      </c>
      <c r="G11" t="str">
        <f>IF(ISNUMBER(SEARCH("ileocolonic anastomosis",ProVation!G11)),"YES", "NO")</f>
        <v>NO</v>
      </c>
      <c r="H11" s="2" t="str">
        <f t="shared" si="11"/>
        <v>NO</v>
      </c>
      <c r="Q11" t="str">
        <f t="shared" si="1"/>
        <v>NO</v>
      </c>
      <c r="R11" t="str">
        <f t="shared" si="2"/>
        <v>NO</v>
      </c>
      <c r="S11" t="str">
        <f t="shared" si="3"/>
        <v>NO</v>
      </c>
      <c r="T11" t="str">
        <f t="shared" si="4"/>
        <v>NO</v>
      </c>
      <c r="U11" t="str">
        <f t="shared" si="5"/>
        <v>NO</v>
      </c>
      <c r="V11" t="str">
        <f t="shared" si="6"/>
        <v>NO</v>
      </c>
      <c r="W11" t="str">
        <f t="shared" si="12"/>
        <v>NO</v>
      </c>
      <c r="X11" t="str">
        <f t="shared" si="7"/>
        <v>NO</v>
      </c>
      <c r="Y11" t="str">
        <f t="shared" si="8"/>
        <v>NO</v>
      </c>
      <c r="Z11" t="str">
        <f t="shared" si="9"/>
        <v>NO</v>
      </c>
      <c r="AA11">
        <f t="shared" si="10"/>
        <v>0</v>
      </c>
      <c r="AB11" s="11">
        <f>ProVation!H11</f>
        <v>0</v>
      </c>
      <c r="AC11" s="12">
        <f t="shared" si="13"/>
        <v>0</v>
      </c>
      <c r="AD11" t="str">
        <f t="shared" si="14"/>
        <v>NO</v>
      </c>
      <c r="AE11" t="str">
        <f t="shared" si="15"/>
        <v>NO</v>
      </c>
      <c r="AF11" s="14" t="str">
        <f t="shared" si="16"/>
        <v/>
      </c>
    </row>
    <row r="12" spans="1:32" ht="17.25" x14ac:dyDescent="0.3">
      <c r="A12">
        <f>ProVation!B12</f>
        <v>0</v>
      </c>
      <c r="B12" t="str">
        <f>LEFT(ProVation!E12, 10)</f>
        <v/>
      </c>
      <c r="C12">
        <f>ProVation!C12</f>
        <v>0</v>
      </c>
      <c r="D12">
        <f>ProVation!D12</f>
        <v>0</v>
      </c>
      <c r="E12" t="str">
        <f>IF(ISNUMBER(SEARCH("caecum",ProVation!G12)),"YES", "NO")</f>
        <v>NO</v>
      </c>
      <c r="F12" t="str">
        <f>IF(ISNUMBER(SEARCH("ileum",ProVation!G12)),"YES", "NO")</f>
        <v>NO</v>
      </c>
      <c r="G12" t="str">
        <f>IF(ISNUMBER(SEARCH("ileocolonic anastomosis",ProVation!G12)),"YES", "NO")</f>
        <v>NO</v>
      </c>
      <c r="H12" s="2" t="str">
        <f t="shared" si="11"/>
        <v>NO</v>
      </c>
      <c r="Q12" t="str">
        <f t="shared" si="1"/>
        <v>NO</v>
      </c>
      <c r="R12" t="str">
        <f t="shared" si="2"/>
        <v>NO</v>
      </c>
      <c r="S12" t="str">
        <f t="shared" si="3"/>
        <v>NO</v>
      </c>
      <c r="T12" t="str">
        <f t="shared" si="4"/>
        <v>NO</v>
      </c>
      <c r="U12" t="str">
        <f t="shared" si="5"/>
        <v>NO</v>
      </c>
      <c r="V12" t="str">
        <f t="shared" si="6"/>
        <v>NO</v>
      </c>
      <c r="W12" t="str">
        <f t="shared" si="12"/>
        <v>NO</v>
      </c>
      <c r="X12" t="str">
        <f t="shared" si="7"/>
        <v>NO</v>
      </c>
      <c r="Y12" t="str">
        <f t="shared" si="8"/>
        <v>NO</v>
      </c>
      <c r="Z12" t="str">
        <f t="shared" si="9"/>
        <v>NO</v>
      </c>
      <c r="AA12">
        <f t="shared" si="10"/>
        <v>0</v>
      </c>
      <c r="AB12" s="11">
        <f>ProVation!H12</f>
        <v>0</v>
      </c>
      <c r="AC12" s="12">
        <f t="shared" si="13"/>
        <v>0</v>
      </c>
      <c r="AD12" t="str">
        <f t="shared" si="14"/>
        <v>NO</v>
      </c>
      <c r="AE12" t="str">
        <f t="shared" si="15"/>
        <v>NO</v>
      </c>
      <c r="AF12" s="14" t="str">
        <f t="shared" si="16"/>
        <v/>
      </c>
    </row>
    <row r="13" spans="1:32" ht="17.25" x14ac:dyDescent="0.3">
      <c r="A13">
        <f>ProVation!B13</f>
        <v>0</v>
      </c>
      <c r="B13" t="str">
        <f>LEFT(ProVation!E13, 10)</f>
        <v/>
      </c>
      <c r="C13">
        <f>ProVation!C13</f>
        <v>0</v>
      </c>
      <c r="D13">
        <f>ProVation!D13</f>
        <v>0</v>
      </c>
      <c r="E13" t="str">
        <f>IF(ISNUMBER(SEARCH("caecum",ProVation!G13)),"YES", "NO")</f>
        <v>NO</v>
      </c>
      <c r="F13" t="str">
        <f>IF(ISNUMBER(SEARCH("ileum",ProVation!G13)),"YES", "NO")</f>
        <v>NO</v>
      </c>
      <c r="G13" t="str">
        <f>IF(ISNUMBER(SEARCH("ileocolonic anastomosis",ProVation!G13)),"YES", "NO")</f>
        <v>NO</v>
      </c>
      <c r="H13" s="2" t="str">
        <f t="shared" si="11"/>
        <v>NO</v>
      </c>
      <c r="Q13" t="str">
        <f t="shared" si="1"/>
        <v>NO</v>
      </c>
      <c r="R13" t="str">
        <f t="shared" si="2"/>
        <v>NO</v>
      </c>
      <c r="S13" t="str">
        <f t="shared" si="3"/>
        <v>NO</v>
      </c>
      <c r="T13" t="str">
        <f t="shared" si="4"/>
        <v>NO</v>
      </c>
      <c r="U13" t="str">
        <f t="shared" si="5"/>
        <v>NO</v>
      </c>
      <c r="V13" t="str">
        <f t="shared" si="6"/>
        <v>NO</v>
      </c>
      <c r="W13" t="str">
        <f t="shared" si="12"/>
        <v>NO</v>
      </c>
      <c r="X13" t="str">
        <f t="shared" si="7"/>
        <v>NO</v>
      </c>
      <c r="Y13" t="str">
        <f t="shared" si="8"/>
        <v>NO</v>
      </c>
      <c r="Z13" t="str">
        <f t="shared" si="9"/>
        <v>NO</v>
      </c>
      <c r="AA13">
        <f t="shared" si="10"/>
        <v>0</v>
      </c>
      <c r="AB13" s="11">
        <f>ProVation!H13</f>
        <v>0</v>
      </c>
      <c r="AC13" s="12">
        <f t="shared" si="13"/>
        <v>0</v>
      </c>
      <c r="AD13" t="str">
        <f t="shared" si="14"/>
        <v>NO</v>
      </c>
      <c r="AE13" t="str">
        <f t="shared" si="15"/>
        <v>NO</v>
      </c>
      <c r="AF13" s="14" t="str">
        <f t="shared" si="16"/>
        <v/>
      </c>
    </row>
    <row r="14" spans="1:32" ht="17.25" x14ac:dyDescent="0.3">
      <c r="A14">
        <f>ProVation!B14</f>
        <v>0</v>
      </c>
      <c r="B14" t="str">
        <f>LEFT(ProVation!E14, 10)</f>
        <v/>
      </c>
      <c r="C14">
        <f>ProVation!C14</f>
        <v>0</v>
      </c>
      <c r="D14">
        <f>ProVation!D14</f>
        <v>0</v>
      </c>
      <c r="E14" t="str">
        <f>IF(ISNUMBER(SEARCH("caecum",ProVation!G14)),"YES", "NO")</f>
        <v>NO</v>
      </c>
      <c r="F14" t="str">
        <f>IF(ISNUMBER(SEARCH("ileum",ProVation!G14)),"YES", "NO")</f>
        <v>NO</v>
      </c>
      <c r="G14" t="str">
        <f>IF(ISNUMBER(SEARCH("ileocolonic anastomosis",ProVation!G14)),"YES", "NO")</f>
        <v>NO</v>
      </c>
      <c r="H14" s="2" t="str">
        <f t="shared" si="11"/>
        <v>NO</v>
      </c>
      <c r="Q14" t="str">
        <f t="shared" si="1"/>
        <v>NO</v>
      </c>
      <c r="R14" t="str">
        <f t="shared" si="2"/>
        <v>NO</v>
      </c>
      <c r="S14" t="str">
        <f t="shared" si="3"/>
        <v>NO</v>
      </c>
      <c r="T14" t="str">
        <f t="shared" si="4"/>
        <v>NO</v>
      </c>
      <c r="U14" t="str">
        <f t="shared" si="5"/>
        <v>NO</v>
      </c>
      <c r="V14" t="str">
        <f t="shared" si="6"/>
        <v>NO</v>
      </c>
      <c r="W14" t="str">
        <f t="shared" si="12"/>
        <v>NO</v>
      </c>
      <c r="X14" t="str">
        <f t="shared" si="7"/>
        <v>NO</v>
      </c>
      <c r="Y14" t="str">
        <f t="shared" si="8"/>
        <v>NO</v>
      </c>
      <c r="Z14" t="str">
        <f t="shared" si="9"/>
        <v>NO</v>
      </c>
      <c r="AA14">
        <f t="shared" si="10"/>
        <v>0</v>
      </c>
      <c r="AB14" s="11">
        <f>ProVation!H14</f>
        <v>0</v>
      </c>
      <c r="AC14" s="12">
        <f t="shared" si="13"/>
        <v>0</v>
      </c>
      <c r="AD14" t="str">
        <f t="shared" si="14"/>
        <v>NO</v>
      </c>
      <c r="AE14" t="str">
        <f t="shared" si="15"/>
        <v>NO</v>
      </c>
      <c r="AF14" s="14" t="str">
        <f t="shared" si="16"/>
        <v/>
      </c>
    </row>
    <row r="15" spans="1:32" ht="17.25" x14ac:dyDescent="0.3">
      <c r="A15">
        <f>ProVation!B15</f>
        <v>0</v>
      </c>
      <c r="B15" t="str">
        <f>LEFT(ProVation!E15, 10)</f>
        <v/>
      </c>
      <c r="C15">
        <f>ProVation!C15</f>
        <v>0</v>
      </c>
      <c r="D15">
        <f>ProVation!D15</f>
        <v>0</v>
      </c>
      <c r="E15" t="str">
        <f>IF(ISNUMBER(SEARCH("caecum",ProVation!G15)),"YES", "NO")</f>
        <v>NO</v>
      </c>
      <c r="F15" t="str">
        <f>IF(ISNUMBER(SEARCH("ileum",ProVation!G15)),"YES", "NO")</f>
        <v>NO</v>
      </c>
      <c r="G15" t="str">
        <f>IF(ISNUMBER(SEARCH("ileocolonic anastomosis",ProVation!G15)),"YES", "NO")</f>
        <v>NO</v>
      </c>
      <c r="H15" s="2" t="str">
        <f t="shared" si="11"/>
        <v>NO</v>
      </c>
      <c r="Q15" t="str">
        <f t="shared" si="1"/>
        <v>NO</v>
      </c>
      <c r="R15" t="str">
        <f t="shared" si="2"/>
        <v>NO</v>
      </c>
      <c r="S15" t="str">
        <f t="shared" si="3"/>
        <v>NO</v>
      </c>
      <c r="T15" t="str">
        <f t="shared" si="4"/>
        <v>NO</v>
      </c>
      <c r="U15" t="str">
        <f t="shared" si="5"/>
        <v>NO</v>
      </c>
      <c r="V15" t="str">
        <f t="shared" si="6"/>
        <v>NO</v>
      </c>
      <c r="W15" t="str">
        <f t="shared" si="12"/>
        <v>NO</v>
      </c>
      <c r="X15" t="str">
        <f t="shared" si="7"/>
        <v>NO</v>
      </c>
      <c r="Y15" t="str">
        <f t="shared" si="8"/>
        <v>NO</v>
      </c>
      <c r="Z15" t="str">
        <f t="shared" si="9"/>
        <v>NO</v>
      </c>
      <c r="AA15">
        <f t="shared" si="10"/>
        <v>0</v>
      </c>
      <c r="AB15" s="11">
        <f>ProVation!H15</f>
        <v>0</v>
      </c>
      <c r="AC15" s="12">
        <f t="shared" si="13"/>
        <v>0</v>
      </c>
      <c r="AD15" t="str">
        <f t="shared" si="14"/>
        <v>NO</v>
      </c>
      <c r="AE15" t="str">
        <f t="shared" si="15"/>
        <v>NO</v>
      </c>
      <c r="AF15" s="14" t="str">
        <f t="shared" si="16"/>
        <v/>
      </c>
    </row>
    <row r="16" spans="1:32" ht="17.25" x14ac:dyDescent="0.3">
      <c r="A16">
        <f>ProVation!B16</f>
        <v>0</v>
      </c>
      <c r="B16" t="str">
        <f>LEFT(ProVation!E16, 10)</f>
        <v/>
      </c>
      <c r="C16">
        <f>ProVation!C16</f>
        <v>0</v>
      </c>
      <c r="D16">
        <f>ProVation!D16</f>
        <v>0</v>
      </c>
      <c r="E16" t="str">
        <f>IF(ISNUMBER(SEARCH("caecum",ProVation!G16)),"YES", "NO")</f>
        <v>NO</v>
      </c>
      <c r="F16" t="str">
        <f>IF(ISNUMBER(SEARCH("ileum",ProVation!G16)),"YES", "NO")</f>
        <v>NO</v>
      </c>
      <c r="G16" t="str">
        <f>IF(ISNUMBER(SEARCH("ileocolonic anastomosis",ProVation!G16)),"YES", "NO")</f>
        <v>NO</v>
      </c>
      <c r="H16" s="2" t="str">
        <f t="shared" si="11"/>
        <v>NO</v>
      </c>
      <c r="Q16" t="str">
        <f t="shared" si="1"/>
        <v>NO</v>
      </c>
      <c r="R16" t="str">
        <f t="shared" si="2"/>
        <v>NO</v>
      </c>
      <c r="S16" t="str">
        <f t="shared" si="3"/>
        <v>NO</v>
      </c>
      <c r="T16" t="str">
        <f t="shared" si="4"/>
        <v>NO</v>
      </c>
      <c r="U16" t="str">
        <f t="shared" si="5"/>
        <v>NO</v>
      </c>
      <c r="V16" t="str">
        <f t="shared" si="6"/>
        <v>NO</v>
      </c>
      <c r="W16" t="str">
        <f t="shared" si="12"/>
        <v>NO</v>
      </c>
      <c r="X16" t="str">
        <f t="shared" si="7"/>
        <v>NO</v>
      </c>
      <c r="Y16" t="str">
        <f t="shared" si="8"/>
        <v>NO</v>
      </c>
      <c r="Z16" t="str">
        <f t="shared" si="9"/>
        <v>NO</v>
      </c>
      <c r="AA16">
        <f t="shared" si="10"/>
        <v>0</v>
      </c>
      <c r="AB16" s="11">
        <f>ProVation!H16</f>
        <v>0</v>
      </c>
      <c r="AC16" s="12">
        <f t="shared" si="13"/>
        <v>0</v>
      </c>
      <c r="AD16" t="str">
        <f t="shared" si="14"/>
        <v>NO</v>
      </c>
      <c r="AE16" t="str">
        <f t="shared" si="15"/>
        <v>NO</v>
      </c>
      <c r="AF16" s="14" t="str">
        <f t="shared" si="16"/>
        <v/>
      </c>
    </row>
    <row r="17" spans="1:32" ht="17.25" x14ac:dyDescent="0.3">
      <c r="A17">
        <f>ProVation!B17</f>
        <v>0</v>
      </c>
      <c r="B17" t="str">
        <f>LEFT(ProVation!E17, 10)</f>
        <v/>
      </c>
      <c r="C17">
        <f>ProVation!C17</f>
        <v>0</v>
      </c>
      <c r="D17">
        <f>ProVation!D17</f>
        <v>0</v>
      </c>
      <c r="E17" t="str">
        <f>IF(ISNUMBER(SEARCH("caecum",ProVation!G17)),"YES", "NO")</f>
        <v>NO</v>
      </c>
      <c r="F17" t="str">
        <f>IF(ISNUMBER(SEARCH("ileum",ProVation!G17)),"YES", "NO")</f>
        <v>NO</v>
      </c>
      <c r="G17" t="str">
        <f>IF(ISNUMBER(SEARCH("ileocolonic anastomosis",ProVation!G17)),"YES", "NO")</f>
        <v>NO</v>
      </c>
      <c r="H17" s="2" t="str">
        <f t="shared" si="11"/>
        <v>NO</v>
      </c>
      <c r="Q17" t="str">
        <f t="shared" si="1"/>
        <v>NO</v>
      </c>
      <c r="R17" t="str">
        <f t="shared" si="2"/>
        <v>NO</v>
      </c>
      <c r="S17" t="str">
        <f t="shared" si="3"/>
        <v>NO</v>
      </c>
      <c r="T17" t="str">
        <f t="shared" si="4"/>
        <v>NO</v>
      </c>
      <c r="U17" t="str">
        <f t="shared" si="5"/>
        <v>NO</v>
      </c>
      <c r="V17" t="str">
        <f t="shared" si="6"/>
        <v>NO</v>
      </c>
      <c r="W17" t="str">
        <f t="shared" si="12"/>
        <v>NO</v>
      </c>
      <c r="X17" t="str">
        <f t="shared" si="7"/>
        <v>NO</v>
      </c>
      <c r="Y17" t="str">
        <f t="shared" si="8"/>
        <v>NO</v>
      </c>
      <c r="Z17" t="str">
        <f t="shared" si="9"/>
        <v>NO</v>
      </c>
      <c r="AA17">
        <f t="shared" si="10"/>
        <v>0</v>
      </c>
      <c r="AB17" s="11">
        <f>ProVation!H17</f>
        <v>0</v>
      </c>
      <c r="AC17" s="12">
        <f t="shared" si="13"/>
        <v>0</v>
      </c>
      <c r="AD17" t="str">
        <f t="shared" si="14"/>
        <v>NO</v>
      </c>
      <c r="AE17" t="str">
        <f t="shared" si="15"/>
        <v>NO</v>
      </c>
      <c r="AF17" s="14" t="str">
        <f t="shared" si="16"/>
        <v/>
      </c>
    </row>
    <row r="18" spans="1:32" ht="17.25" x14ac:dyDescent="0.3">
      <c r="A18">
        <f>ProVation!B18</f>
        <v>0</v>
      </c>
      <c r="B18" t="str">
        <f>LEFT(ProVation!E18, 10)</f>
        <v/>
      </c>
      <c r="C18">
        <f>ProVation!C18</f>
        <v>0</v>
      </c>
      <c r="D18">
        <f>ProVation!D18</f>
        <v>0</v>
      </c>
      <c r="E18" t="str">
        <f>IF(ISNUMBER(SEARCH("caecum",ProVation!G18)),"YES", "NO")</f>
        <v>NO</v>
      </c>
      <c r="F18" t="str">
        <f>IF(ISNUMBER(SEARCH("ileum",ProVation!G18)),"YES", "NO")</f>
        <v>NO</v>
      </c>
      <c r="G18" t="str">
        <f>IF(ISNUMBER(SEARCH("ileocolonic anastomosis",ProVation!G18)),"YES", "NO")</f>
        <v>NO</v>
      </c>
      <c r="H18" s="2" t="str">
        <f t="shared" si="11"/>
        <v>NO</v>
      </c>
      <c r="Q18" t="str">
        <f t="shared" si="1"/>
        <v>NO</v>
      </c>
      <c r="R18" t="str">
        <f t="shared" si="2"/>
        <v>NO</v>
      </c>
      <c r="S18" t="str">
        <f t="shared" si="3"/>
        <v>NO</v>
      </c>
      <c r="T18" t="str">
        <f t="shared" si="4"/>
        <v>NO</v>
      </c>
      <c r="U18" t="str">
        <f t="shared" si="5"/>
        <v>NO</v>
      </c>
      <c r="V18" t="str">
        <f t="shared" si="6"/>
        <v>NO</v>
      </c>
      <c r="W18" t="str">
        <f t="shared" si="12"/>
        <v>NO</v>
      </c>
      <c r="X18" t="str">
        <f t="shared" si="7"/>
        <v>NO</v>
      </c>
      <c r="Y18" t="str">
        <f t="shared" si="8"/>
        <v>NO</v>
      </c>
      <c r="Z18" t="str">
        <f t="shared" si="9"/>
        <v>NO</v>
      </c>
      <c r="AA18">
        <f t="shared" si="10"/>
        <v>0</v>
      </c>
      <c r="AB18" s="11">
        <f>ProVation!H18</f>
        <v>0</v>
      </c>
      <c r="AC18" s="12">
        <f t="shared" si="13"/>
        <v>0</v>
      </c>
      <c r="AD18" t="str">
        <f t="shared" si="14"/>
        <v>NO</v>
      </c>
      <c r="AE18" t="str">
        <f t="shared" si="15"/>
        <v>NO</v>
      </c>
      <c r="AF18" s="14" t="str">
        <f t="shared" si="16"/>
        <v/>
      </c>
    </row>
    <row r="19" spans="1:32" ht="17.25" x14ac:dyDescent="0.3">
      <c r="A19">
        <f>ProVation!B19</f>
        <v>0</v>
      </c>
      <c r="B19" t="str">
        <f>LEFT(ProVation!E19, 10)</f>
        <v/>
      </c>
      <c r="C19">
        <f>ProVation!C19</f>
        <v>0</v>
      </c>
      <c r="D19">
        <f>ProVation!D19</f>
        <v>0</v>
      </c>
      <c r="E19" t="str">
        <f>IF(ISNUMBER(SEARCH("caecum",ProVation!G19)),"YES", "NO")</f>
        <v>NO</v>
      </c>
      <c r="F19" t="str">
        <f>IF(ISNUMBER(SEARCH("ileum",ProVation!G19)),"YES", "NO")</f>
        <v>NO</v>
      </c>
      <c r="G19" t="str">
        <f>IF(ISNUMBER(SEARCH("ileocolonic anastomosis",ProVation!G19)),"YES", "NO")</f>
        <v>NO</v>
      </c>
      <c r="H19" s="2" t="str">
        <f t="shared" si="11"/>
        <v>NO</v>
      </c>
      <c r="Q19" t="str">
        <f t="shared" si="1"/>
        <v>NO</v>
      </c>
      <c r="R19" t="str">
        <f t="shared" si="2"/>
        <v>NO</v>
      </c>
      <c r="S19" t="str">
        <f t="shared" si="3"/>
        <v>NO</v>
      </c>
      <c r="T19" t="str">
        <f t="shared" si="4"/>
        <v>NO</v>
      </c>
      <c r="U19" t="str">
        <f t="shared" si="5"/>
        <v>NO</v>
      </c>
      <c r="V19" t="str">
        <f t="shared" si="6"/>
        <v>NO</v>
      </c>
      <c r="W19" t="str">
        <f t="shared" si="12"/>
        <v>NO</v>
      </c>
      <c r="X19" t="str">
        <f t="shared" si="7"/>
        <v>NO</v>
      </c>
      <c r="Y19" t="str">
        <f t="shared" si="8"/>
        <v>NO</v>
      </c>
      <c r="Z19" t="str">
        <f t="shared" si="9"/>
        <v>NO</v>
      </c>
      <c r="AA19">
        <f t="shared" si="10"/>
        <v>0</v>
      </c>
      <c r="AB19" s="11">
        <f>ProVation!H19</f>
        <v>0</v>
      </c>
      <c r="AC19" s="12">
        <f t="shared" si="13"/>
        <v>0</v>
      </c>
      <c r="AD19" t="str">
        <f t="shared" si="14"/>
        <v>NO</v>
      </c>
      <c r="AE19" t="str">
        <f t="shared" si="15"/>
        <v>NO</v>
      </c>
      <c r="AF19" s="14" t="str">
        <f t="shared" si="16"/>
        <v/>
      </c>
    </row>
    <row r="20" spans="1:32" ht="17.25" x14ac:dyDescent="0.3">
      <c r="A20">
        <f>ProVation!B20</f>
        <v>0</v>
      </c>
      <c r="B20" t="str">
        <f>LEFT(ProVation!E20, 10)</f>
        <v/>
      </c>
      <c r="C20">
        <f>ProVation!C20</f>
        <v>0</v>
      </c>
      <c r="D20">
        <f>ProVation!D20</f>
        <v>0</v>
      </c>
      <c r="E20" t="str">
        <f>IF(ISNUMBER(SEARCH("caecum",ProVation!G20)),"YES", "NO")</f>
        <v>NO</v>
      </c>
      <c r="F20" t="str">
        <f>IF(ISNUMBER(SEARCH("ileum",ProVation!G20)),"YES", "NO")</f>
        <v>NO</v>
      </c>
      <c r="G20" t="str">
        <f>IF(ISNUMBER(SEARCH("ileocolonic anastomosis",ProVation!G20)),"YES", "NO")</f>
        <v>NO</v>
      </c>
      <c r="H20" s="2" t="str">
        <f t="shared" si="11"/>
        <v>NO</v>
      </c>
      <c r="Q20" t="str">
        <f t="shared" si="1"/>
        <v>NO</v>
      </c>
      <c r="R20" t="str">
        <f t="shared" si="2"/>
        <v>NO</v>
      </c>
      <c r="S20" t="str">
        <f t="shared" si="3"/>
        <v>NO</v>
      </c>
      <c r="T20" t="str">
        <f t="shared" si="4"/>
        <v>NO</v>
      </c>
      <c r="U20" t="str">
        <f t="shared" si="5"/>
        <v>NO</v>
      </c>
      <c r="V20" t="str">
        <f t="shared" si="6"/>
        <v>NO</v>
      </c>
      <c r="W20" t="str">
        <f t="shared" si="12"/>
        <v>NO</v>
      </c>
      <c r="X20" t="str">
        <f t="shared" si="7"/>
        <v>NO</v>
      </c>
      <c r="Y20" t="str">
        <f t="shared" si="8"/>
        <v>NO</v>
      </c>
      <c r="Z20" t="str">
        <f t="shared" si="9"/>
        <v>NO</v>
      </c>
      <c r="AA20">
        <f t="shared" si="10"/>
        <v>0</v>
      </c>
      <c r="AB20" s="11">
        <f>ProVation!H20</f>
        <v>0</v>
      </c>
      <c r="AC20" s="12">
        <f t="shared" si="13"/>
        <v>0</v>
      </c>
      <c r="AD20" t="str">
        <f t="shared" si="14"/>
        <v>NO</v>
      </c>
      <c r="AE20" t="str">
        <f t="shared" si="15"/>
        <v>NO</v>
      </c>
      <c r="AF20" s="14" t="str">
        <f t="shared" si="16"/>
        <v/>
      </c>
    </row>
    <row r="21" spans="1:32" ht="17.25" x14ac:dyDescent="0.3">
      <c r="A21">
        <f>ProVation!B21</f>
        <v>0</v>
      </c>
      <c r="B21" t="str">
        <f>LEFT(ProVation!E21, 10)</f>
        <v/>
      </c>
      <c r="C21">
        <f>ProVation!C21</f>
        <v>0</v>
      </c>
      <c r="D21">
        <f>ProVation!D21</f>
        <v>0</v>
      </c>
      <c r="E21" t="str">
        <f>IF(ISNUMBER(SEARCH("caecum",ProVation!G21)),"YES", "NO")</f>
        <v>NO</v>
      </c>
      <c r="F21" t="str">
        <f>IF(ISNUMBER(SEARCH("ileum",ProVation!G21)),"YES", "NO")</f>
        <v>NO</v>
      </c>
      <c r="G21" t="str">
        <f>IF(ISNUMBER(SEARCH("ileocolonic anastomosis",ProVation!G21)),"YES", "NO")</f>
        <v>NO</v>
      </c>
      <c r="H21" s="2" t="str">
        <f t="shared" si="11"/>
        <v>NO</v>
      </c>
      <c r="Q21" t="str">
        <f t="shared" si="1"/>
        <v>NO</v>
      </c>
      <c r="R21" t="str">
        <f t="shared" si="2"/>
        <v>NO</v>
      </c>
      <c r="S21" t="str">
        <f t="shared" si="3"/>
        <v>NO</v>
      </c>
      <c r="T21" t="str">
        <f t="shared" si="4"/>
        <v>NO</v>
      </c>
      <c r="U21" t="str">
        <f t="shared" si="5"/>
        <v>NO</v>
      </c>
      <c r="V21" t="str">
        <f t="shared" si="6"/>
        <v>NO</v>
      </c>
      <c r="W21" t="str">
        <f t="shared" si="12"/>
        <v>NO</v>
      </c>
      <c r="X21" t="str">
        <f t="shared" si="7"/>
        <v>NO</v>
      </c>
      <c r="Y21" t="str">
        <f t="shared" si="8"/>
        <v>NO</v>
      </c>
      <c r="Z21" t="str">
        <f t="shared" si="9"/>
        <v>NO</v>
      </c>
      <c r="AA21">
        <f t="shared" si="10"/>
        <v>0</v>
      </c>
      <c r="AB21" s="11">
        <f>ProVation!H21</f>
        <v>0</v>
      </c>
      <c r="AC21" s="12">
        <f t="shared" si="13"/>
        <v>0</v>
      </c>
      <c r="AD21" t="str">
        <f t="shared" si="14"/>
        <v>NO</v>
      </c>
      <c r="AE21" t="str">
        <f t="shared" si="15"/>
        <v>NO</v>
      </c>
      <c r="AF21" s="14" t="str">
        <f t="shared" si="16"/>
        <v/>
      </c>
    </row>
    <row r="22" spans="1:32" ht="17.25" x14ac:dyDescent="0.3">
      <c r="A22">
        <f>ProVation!B22</f>
        <v>0</v>
      </c>
      <c r="B22" t="str">
        <f>LEFT(ProVation!E22, 10)</f>
        <v/>
      </c>
      <c r="C22">
        <f>ProVation!C22</f>
        <v>0</v>
      </c>
      <c r="D22">
        <f>ProVation!D22</f>
        <v>0</v>
      </c>
      <c r="E22" t="str">
        <f>IF(ISNUMBER(SEARCH("caecum",ProVation!G22)),"YES", "NO")</f>
        <v>NO</v>
      </c>
      <c r="F22" t="str">
        <f>IF(ISNUMBER(SEARCH("ileum",ProVation!G22)),"YES", "NO")</f>
        <v>NO</v>
      </c>
      <c r="G22" t="str">
        <f>IF(ISNUMBER(SEARCH("ileocolonic anastomosis",ProVation!G22)),"YES", "NO")</f>
        <v>NO</v>
      </c>
      <c r="H22" s="2" t="str">
        <f t="shared" si="11"/>
        <v>NO</v>
      </c>
      <c r="Q22" t="str">
        <f t="shared" si="1"/>
        <v>NO</v>
      </c>
      <c r="R22" t="str">
        <f t="shared" si="2"/>
        <v>NO</v>
      </c>
      <c r="S22" t="str">
        <f t="shared" si="3"/>
        <v>NO</v>
      </c>
      <c r="T22" t="str">
        <f t="shared" si="4"/>
        <v>NO</v>
      </c>
      <c r="U22" t="str">
        <f t="shared" si="5"/>
        <v>NO</v>
      </c>
      <c r="V22" t="str">
        <f t="shared" si="6"/>
        <v>NO</v>
      </c>
      <c r="W22" t="str">
        <f t="shared" si="12"/>
        <v>NO</v>
      </c>
      <c r="X22" t="str">
        <f t="shared" si="7"/>
        <v>NO</v>
      </c>
      <c r="Y22" t="str">
        <f t="shared" si="8"/>
        <v>NO</v>
      </c>
      <c r="Z22" t="str">
        <f t="shared" si="9"/>
        <v>NO</v>
      </c>
      <c r="AA22">
        <f t="shared" si="10"/>
        <v>0</v>
      </c>
      <c r="AB22" s="11">
        <f>ProVation!H22</f>
        <v>0</v>
      </c>
      <c r="AC22" s="12">
        <f t="shared" si="13"/>
        <v>0</v>
      </c>
      <c r="AD22" t="str">
        <f t="shared" si="14"/>
        <v>NO</v>
      </c>
      <c r="AE22" t="str">
        <f t="shared" si="15"/>
        <v>NO</v>
      </c>
      <c r="AF22" s="14" t="str">
        <f t="shared" si="16"/>
        <v/>
      </c>
    </row>
    <row r="23" spans="1:32" ht="17.25" x14ac:dyDescent="0.3">
      <c r="A23">
        <f>ProVation!B23</f>
        <v>0</v>
      </c>
      <c r="B23" t="str">
        <f>LEFT(ProVation!E23, 10)</f>
        <v/>
      </c>
      <c r="C23">
        <f>ProVation!C23</f>
        <v>0</v>
      </c>
      <c r="D23">
        <f>ProVation!D23</f>
        <v>0</v>
      </c>
      <c r="E23" t="str">
        <f>IF(ISNUMBER(SEARCH("caecum",ProVation!G23)),"YES", "NO")</f>
        <v>NO</v>
      </c>
      <c r="F23" t="str">
        <f>IF(ISNUMBER(SEARCH("ileum",ProVation!G23)),"YES", "NO")</f>
        <v>NO</v>
      </c>
      <c r="G23" t="str">
        <f>IF(ISNUMBER(SEARCH("ileocolonic anastomosis",ProVation!G23)),"YES", "NO")</f>
        <v>NO</v>
      </c>
      <c r="H23" s="2" t="str">
        <f t="shared" si="11"/>
        <v>NO</v>
      </c>
      <c r="Q23" t="str">
        <f t="shared" si="1"/>
        <v>NO</v>
      </c>
      <c r="R23" t="str">
        <f t="shared" si="2"/>
        <v>NO</v>
      </c>
      <c r="S23" t="str">
        <f t="shared" si="3"/>
        <v>NO</v>
      </c>
      <c r="T23" t="str">
        <f t="shared" si="4"/>
        <v>NO</v>
      </c>
      <c r="U23" t="str">
        <f t="shared" si="5"/>
        <v>NO</v>
      </c>
      <c r="V23" t="str">
        <f t="shared" si="6"/>
        <v>NO</v>
      </c>
      <c r="W23" t="str">
        <f t="shared" si="12"/>
        <v>NO</v>
      </c>
      <c r="X23" t="str">
        <f t="shared" si="7"/>
        <v>NO</v>
      </c>
      <c r="Y23" t="str">
        <f t="shared" si="8"/>
        <v>NO</v>
      </c>
      <c r="Z23" t="str">
        <f t="shared" si="9"/>
        <v>NO</v>
      </c>
      <c r="AA23">
        <f t="shared" si="10"/>
        <v>0</v>
      </c>
      <c r="AB23" s="11">
        <f>ProVation!H23</f>
        <v>0</v>
      </c>
      <c r="AC23" s="12">
        <f t="shared" si="13"/>
        <v>0</v>
      </c>
      <c r="AD23" t="str">
        <f t="shared" si="14"/>
        <v>NO</v>
      </c>
      <c r="AE23" t="str">
        <f t="shared" si="15"/>
        <v>NO</v>
      </c>
      <c r="AF23" s="14" t="str">
        <f t="shared" si="16"/>
        <v/>
      </c>
    </row>
    <row r="24" spans="1:32" ht="17.25" x14ac:dyDescent="0.3">
      <c r="A24">
        <f>ProVation!B24</f>
        <v>0</v>
      </c>
      <c r="B24" t="str">
        <f>LEFT(ProVation!E24, 10)</f>
        <v/>
      </c>
      <c r="C24">
        <f>ProVation!C24</f>
        <v>0</v>
      </c>
      <c r="D24">
        <f>ProVation!D24</f>
        <v>0</v>
      </c>
      <c r="E24" t="str">
        <f>IF(ISNUMBER(SEARCH("caecum",ProVation!G24)),"YES", "NO")</f>
        <v>NO</v>
      </c>
      <c r="F24" t="str">
        <f>IF(ISNUMBER(SEARCH("ileum",ProVation!G24)),"YES", "NO")</f>
        <v>NO</v>
      </c>
      <c r="G24" t="str">
        <f>IF(ISNUMBER(SEARCH("ileocolonic anastomosis",ProVation!G24)),"YES", "NO")</f>
        <v>NO</v>
      </c>
      <c r="H24" s="2" t="str">
        <f t="shared" si="11"/>
        <v>NO</v>
      </c>
      <c r="Q24" t="str">
        <f t="shared" si="1"/>
        <v>NO</v>
      </c>
      <c r="R24" t="str">
        <f t="shared" si="2"/>
        <v>NO</v>
      </c>
      <c r="S24" t="str">
        <f t="shared" si="3"/>
        <v>NO</v>
      </c>
      <c r="T24" t="str">
        <f t="shared" si="4"/>
        <v>NO</v>
      </c>
      <c r="U24" t="str">
        <f t="shared" si="5"/>
        <v>NO</v>
      </c>
      <c r="V24" t="str">
        <f t="shared" si="6"/>
        <v>NO</v>
      </c>
      <c r="W24" t="str">
        <f t="shared" si="12"/>
        <v>NO</v>
      </c>
      <c r="X24" t="str">
        <f t="shared" si="7"/>
        <v>NO</v>
      </c>
      <c r="Y24" t="str">
        <f t="shared" si="8"/>
        <v>NO</v>
      </c>
      <c r="Z24" t="str">
        <f t="shared" si="9"/>
        <v>NO</v>
      </c>
      <c r="AA24">
        <f t="shared" si="10"/>
        <v>0</v>
      </c>
      <c r="AB24" s="11">
        <f>ProVation!H24</f>
        <v>0</v>
      </c>
      <c r="AC24" s="12">
        <f t="shared" si="13"/>
        <v>0</v>
      </c>
      <c r="AD24" t="str">
        <f t="shared" si="14"/>
        <v>NO</v>
      </c>
      <c r="AE24" t="str">
        <f t="shared" si="15"/>
        <v>NO</v>
      </c>
      <c r="AF24" s="14" t="str">
        <f t="shared" si="16"/>
        <v/>
      </c>
    </row>
    <row r="25" spans="1:32" ht="17.25" x14ac:dyDescent="0.3">
      <c r="A25">
        <f>ProVation!B25</f>
        <v>0</v>
      </c>
      <c r="B25" t="str">
        <f>LEFT(ProVation!E25, 10)</f>
        <v/>
      </c>
      <c r="C25">
        <f>ProVation!C25</f>
        <v>0</v>
      </c>
      <c r="D25">
        <f>ProVation!D25</f>
        <v>0</v>
      </c>
      <c r="E25" t="str">
        <f>IF(ISNUMBER(SEARCH("caecum",ProVation!G25)),"YES", "NO")</f>
        <v>NO</v>
      </c>
      <c r="F25" t="str">
        <f>IF(ISNUMBER(SEARCH("ileum",ProVation!G25)),"YES", "NO")</f>
        <v>NO</v>
      </c>
      <c r="G25" t="str">
        <f>IF(ISNUMBER(SEARCH("ileocolonic anastomosis",ProVation!G25)),"YES", "NO")</f>
        <v>NO</v>
      </c>
      <c r="H25" s="2" t="str">
        <f t="shared" si="11"/>
        <v>NO</v>
      </c>
      <c r="Q25" t="str">
        <f t="shared" si="1"/>
        <v>NO</v>
      </c>
      <c r="R25" t="str">
        <f t="shared" si="2"/>
        <v>NO</v>
      </c>
      <c r="S25" t="str">
        <f t="shared" si="3"/>
        <v>NO</v>
      </c>
      <c r="T25" t="str">
        <f t="shared" si="4"/>
        <v>NO</v>
      </c>
      <c r="U25" t="str">
        <f t="shared" si="5"/>
        <v>NO</v>
      </c>
      <c r="V25" t="str">
        <f t="shared" si="6"/>
        <v>NO</v>
      </c>
      <c r="W25" t="str">
        <f t="shared" si="12"/>
        <v>NO</v>
      </c>
      <c r="X25" t="str">
        <f t="shared" si="7"/>
        <v>NO</v>
      </c>
      <c r="Y25" t="str">
        <f t="shared" si="8"/>
        <v>NO</v>
      </c>
      <c r="Z25" t="str">
        <f t="shared" si="9"/>
        <v>NO</v>
      </c>
      <c r="AA25">
        <f t="shared" si="10"/>
        <v>0</v>
      </c>
      <c r="AB25" s="11">
        <f>ProVation!H25</f>
        <v>0</v>
      </c>
      <c r="AC25" s="12">
        <f t="shared" si="13"/>
        <v>0</v>
      </c>
      <c r="AD25" t="str">
        <f t="shared" si="14"/>
        <v>NO</v>
      </c>
      <c r="AE25" t="str">
        <f t="shared" si="15"/>
        <v>NO</v>
      </c>
      <c r="AF25" s="14" t="str">
        <f t="shared" si="16"/>
        <v/>
      </c>
    </row>
    <row r="26" spans="1:32" ht="17.25" x14ac:dyDescent="0.3">
      <c r="A26">
        <f>ProVation!B26</f>
        <v>0</v>
      </c>
      <c r="B26" t="str">
        <f>LEFT(ProVation!E26, 10)</f>
        <v/>
      </c>
      <c r="C26">
        <f>ProVation!C26</f>
        <v>0</v>
      </c>
      <c r="D26">
        <f>ProVation!D26</f>
        <v>0</v>
      </c>
      <c r="E26" t="str">
        <f>IF(ISNUMBER(SEARCH("caecum",ProVation!G26)),"YES", "NO")</f>
        <v>NO</v>
      </c>
      <c r="F26" t="str">
        <f>IF(ISNUMBER(SEARCH("ileum",ProVation!G26)),"YES", "NO")</f>
        <v>NO</v>
      </c>
      <c r="G26" t="str">
        <f>IF(ISNUMBER(SEARCH("ileocolonic anastomosis",ProVation!G26)),"YES", "NO")</f>
        <v>NO</v>
      </c>
      <c r="H26" s="2" t="str">
        <f t="shared" si="11"/>
        <v>NO</v>
      </c>
      <c r="Q26" t="str">
        <f t="shared" si="1"/>
        <v>NO</v>
      </c>
      <c r="R26" t="str">
        <f t="shared" si="2"/>
        <v>NO</v>
      </c>
      <c r="S26" t="str">
        <f t="shared" si="3"/>
        <v>NO</v>
      </c>
      <c r="T26" t="str">
        <f t="shared" si="4"/>
        <v>NO</v>
      </c>
      <c r="U26" t="str">
        <f t="shared" si="5"/>
        <v>NO</v>
      </c>
      <c r="V26" t="str">
        <f t="shared" si="6"/>
        <v>NO</v>
      </c>
      <c r="W26" t="str">
        <f t="shared" si="12"/>
        <v>NO</v>
      </c>
      <c r="X26" t="str">
        <f t="shared" si="7"/>
        <v>NO</v>
      </c>
      <c r="Y26" t="str">
        <f t="shared" si="8"/>
        <v>NO</v>
      </c>
      <c r="Z26" t="str">
        <f t="shared" si="9"/>
        <v>NO</v>
      </c>
      <c r="AA26">
        <f t="shared" si="10"/>
        <v>0</v>
      </c>
      <c r="AB26" s="11">
        <f>ProVation!H26</f>
        <v>0</v>
      </c>
      <c r="AC26" s="12">
        <f t="shared" si="13"/>
        <v>0</v>
      </c>
      <c r="AD26" t="str">
        <f t="shared" si="14"/>
        <v>NO</v>
      </c>
      <c r="AE26" t="str">
        <f t="shared" si="15"/>
        <v>NO</v>
      </c>
      <c r="AF26" s="14" t="str">
        <f t="shared" si="16"/>
        <v/>
      </c>
    </row>
    <row r="27" spans="1:32" ht="17.25" x14ac:dyDescent="0.3">
      <c r="A27">
        <f>ProVation!B27</f>
        <v>0</v>
      </c>
      <c r="B27" t="str">
        <f>LEFT(ProVation!E27, 10)</f>
        <v/>
      </c>
      <c r="C27">
        <f>ProVation!C27</f>
        <v>0</v>
      </c>
      <c r="D27">
        <f>ProVation!D27</f>
        <v>0</v>
      </c>
      <c r="E27" t="str">
        <f>IF(ISNUMBER(SEARCH("caecum",ProVation!G27)),"YES", "NO")</f>
        <v>NO</v>
      </c>
      <c r="F27" t="str">
        <f>IF(ISNUMBER(SEARCH("ileum",ProVation!G27)),"YES", "NO")</f>
        <v>NO</v>
      </c>
      <c r="G27" t="str">
        <f>IF(ISNUMBER(SEARCH("ileocolonic anastomosis",ProVation!G27)),"YES", "NO")</f>
        <v>NO</v>
      </c>
      <c r="H27" s="2" t="str">
        <f t="shared" si="11"/>
        <v>NO</v>
      </c>
      <c r="Q27" t="str">
        <f t="shared" si="1"/>
        <v>NO</v>
      </c>
      <c r="R27" t="str">
        <f t="shared" si="2"/>
        <v>NO</v>
      </c>
      <c r="S27" t="str">
        <f t="shared" si="3"/>
        <v>NO</v>
      </c>
      <c r="T27" t="str">
        <f t="shared" si="4"/>
        <v>NO</v>
      </c>
      <c r="U27" t="str">
        <f t="shared" si="5"/>
        <v>NO</v>
      </c>
      <c r="V27" t="str">
        <f t="shared" si="6"/>
        <v>NO</v>
      </c>
      <c r="W27" t="str">
        <f t="shared" si="12"/>
        <v>NO</v>
      </c>
      <c r="X27" t="str">
        <f t="shared" si="7"/>
        <v>NO</v>
      </c>
      <c r="Y27" t="str">
        <f t="shared" si="8"/>
        <v>NO</v>
      </c>
      <c r="Z27" t="str">
        <f t="shared" si="9"/>
        <v>NO</v>
      </c>
      <c r="AA27">
        <f t="shared" si="10"/>
        <v>0</v>
      </c>
      <c r="AB27" s="11">
        <f>ProVation!H27</f>
        <v>0</v>
      </c>
      <c r="AC27" s="12">
        <f t="shared" si="13"/>
        <v>0</v>
      </c>
      <c r="AD27" t="str">
        <f t="shared" si="14"/>
        <v>NO</v>
      </c>
      <c r="AE27" t="str">
        <f t="shared" si="15"/>
        <v>NO</v>
      </c>
      <c r="AF27" s="14" t="str">
        <f t="shared" si="16"/>
        <v/>
      </c>
    </row>
    <row r="28" spans="1:32" ht="17.25" x14ac:dyDescent="0.3">
      <c r="A28">
        <f>ProVation!B28</f>
        <v>0</v>
      </c>
      <c r="B28" t="str">
        <f>LEFT(ProVation!E28, 10)</f>
        <v/>
      </c>
      <c r="C28">
        <f>ProVation!C28</f>
        <v>0</v>
      </c>
      <c r="D28">
        <f>ProVation!D28</f>
        <v>0</v>
      </c>
      <c r="E28" t="str">
        <f>IF(ISNUMBER(SEARCH("caecum",ProVation!G28)),"YES", "NO")</f>
        <v>NO</v>
      </c>
      <c r="F28" t="str">
        <f>IF(ISNUMBER(SEARCH("ileum",ProVation!G28)),"YES", "NO")</f>
        <v>NO</v>
      </c>
      <c r="G28" t="str">
        <f>IF(ISNUMBER(SEARCH("ileocolonic anastomosis",ProVation!G28)),"YES", "NO")</f>
        <v>NO</v>
      </c>
      <c r="H28" s="2" t="str">
        <f t="shared" si="11"/>
        <v>NO</v>
      </c>
      <c r="Q28" t="str">
        <f t="shared" si="1"/>
        <v>NO</v>
      </c>
      <c r="R28" t="str">
        <f t="shared" si="2"/>
        <v>NO</v>
      </c>
      <c r="S28" t="str">
        <f t="shared" si="3"/>
        <v>NO</v>
      </c>
      <c r="T28" t="str">
        <f t="shared" si="4"/>
        <v>NO</v>
      </c>
      <c r="U28" t="str">
        <f t="shared" si="5"/>
        <v>NO</v>
      </c>
      <c r="V28" t="str">
        <f t="shared" si="6"/>
        <v>NO</v>
      </c>
      <c r="W28" t="str">
        <f t="shared" si="12"/>
        <v>NO</v>
      </c>
      <c r="X28" t="str">
        <f t="shared" si="7"/>
        <v>NO</v>
      </c>
      <c r="Y28" t="str">
        <f t="shared" si="8"/>
        <v>NO</v>
      </c>
      <c r="Z28" t="str">
        <f t="shared" si="9"/>
        <v>NO</v>
      </c>
      <c r="AA28">
        <f t="shared" si="10"/>
        <v>0</v>
      </c>
      <c r="AB28" s="11">
        <f>ProVation!H28</f>
        <v>0</v>
      </c>
      <c r="AC28" s="12">
        <f t="shared" si="13"/>
        <v>0</v>
      </c>
      <c r="AD28" t="str">
        <f t="shared" si="14"/>
        <v>NO</v>
      </c>
      <c r="AE28" t="str">
        <f t="shared" si="15"/>
        <v>NO</v>
      </c>
      <c r="AF28" s="14" t="str">
        <f t="shared" si="16"/>
        <v/>
      </c>
    </row>
    <row r="29" spans="1:32" ht="17.25" x14ac:dyDescent="0.3">
      <c r="A29">
        <f>ProVation!B29</f>
        <v>0</v>
      </c>
      <c r="B29" t="str">
        <f>LEFT(ProVation!E29, 10)</f>
        <v/>
      </c>
      <c r="C29">
        <f>ProVation!C29</f>
        <v>0</v>
      </c>
      <c r="D29">
        <f>ProVation!D29</f>
        <v>0</v>
      </c>
      <c r="E29" t="str">
        <f>IF(ISNUMBER(SEARCH("caecum",ProVation!G29)),"YES", "NO")</f>
        <v>NO</v>
      </c>
      <c r="F29" t="str">
        <f>IF(ISNUMBER(SEARCH("ileum",ProVation!G29)),"YES", "NO")</f>
        <v>NO</v>
      </c>
      <c r="G29" t="str">
        <f>IF(ISNUMBER(SEARCH("ileocolonic anastomosis",ProVation!G29)),"YES", "NO")</f>
        <v>NO</v>
      </c>
      <c r="H29" s="2" t="str">
        <f t="shared" si="11"/>
        <v>NO</v>
      </c>
      <c r="Q29" t="str">
        <f t="shared" si="1"/>
        <v>NO</v>
      </c>
      <c r="R29" t="str">
        <f t="shared" si="2"/>
        <v>NO</v>
      </c>
      <c r="S29" t="str">
        <f t="shared" si="3"/>
        <v>NO</v>
      </c>
      <c r="T29" t="str">
        <f t="shared" si="4"/>
        <v>NO</v>
      </c>
      <c r="U29" t="str">
        <f t="shared" si="5"/>
        <v>NO</v>
      </c>
      <c r="V29" t="str">
        <f t="shared" si="6"/>
        <v>NO</v>
      </c>
      <c r="W29" t="str">
        <f t="shared" si="12"/>
        <v>NO</v>
      </c>
      <c r="X29" t="str">
        <f t="shared" si="7"/>
        <v>NO</v>
      </c>
      <c r="Y29" t="str">
        <f t="shared" si="8"/>
        <v>NO</v>
      </c>
      <c r="Z29" t="str">
        <f t="shared" si="9"/>
        <v>NO</v>
      </c>
      <c r="AA29">
        <f t="shared" si="10"/>
        <v>0</v>
      </c>
      <c r="AB29" s="11">
        <f>ProVation!H29</f>
        <v>0</v>
      </c>
      <c r="AC29" s="12">
        <f t="shared" si="13"/>
        <v>0</v>
      </c>
      <c r="AD29" t="str">
        <f t="shared" si="14"/>
        <v>NO</v>
      </c>
      <c r="AE29" t="str">
        <f t="shared" si="15"/>
        <v>NO</v>
      </c>
      <c r="AF29" s="14" t="str">
        <f t="shared" si="16"/>
        <v/>
      </c>
    </row>
    <row r="30" spans="1:32" ht="17.25" x14ac:dyDescent="0.3">
      <c r="A30">
        <f>ProVation!B30</f>
        <v>0</v>
      </c>
      <c r="B30" t="str">
        <f>LEFT(ProVation!E30, 10)</f>
        <v/>
      </c>
      <c r="C30">
        <f>ProVation!C30</f>
        <v>0</v>
      </c>
      <c r="D30">
        <f>ProVation!D30</f>
        <v>0</v>
      </c>
      <c r="E30" t="str">
        <f>IF(ISNUMBER(SEARCH("caecum",ProVation!G30)),"YES", "NO")</f>
        <v>NO</v>
      </c>
      <c r="F30" t="str">
        <f>IF(ISNUMBER(SEARCH("ileum",ProVation!G30)),"YES", "NO")</f>
        <v>NO</v>
      </c>
      <c r="G30" t="str">
        <f>IF(ISNUMBER(SEARCH("ileocolonic anastomosis",ProVation!G30)),"YES", "NO")</f>
        <v>NO</v>
      </c>
      <c r="H30" s="2" t="str">
        <f t="shared" si="11"/>
        <v>NO</v>
      </c>
      <c r="Q30" t="str">
        <f t="shared" si="1"/>
        <v>NO</v>
      </c>
      <c r="R30" t="str">
        <f t="shared" si="2"/>
        <v>NO</v>
      </c>
      <c r="S30" t="str">
        <f t="shared" si="3"/>
        <v>NO</v>
      </c>
      <c r="T30" t="str">
        <f t="shared" si="4"/>
        <v>NO</v>
      </c>
      <c r="U30" t="str">
        <f t="shared" si="5"/>
        <v>NO</v>
      </c>
      <c r="V30" t="str">
        <f t="shared" si="6"/>
        <v>NO</v>
      </c>
      <c r="W30" t="str">
        <f t="shared" si="12"/>
        <v>NO</v>
      </c>
      <c r="X30" t="str">
        <f t="shared" si="7"/>
        <v>NO</v>
      </c>
      <c r="Y30" t="str">
        <f t="shared" si="8"/>
        <v>NO</v>
      </c>
      <c r="Z30" t="str">
        <f t="shared" si="9"/>
        <v>NO</v>
      </c>
      <c r="AA30">
        <f t="shared" si="10"/>
        <v>0</v>
      </c>
      <c r="AB30" s="11">
        <f>ProVation!H30</f>
        <v>0</v>
      </c>
      <c r="AC30" s="12">
        <f t="shared" si="13"/>
        <v>0</v>
      </c>
      <c r="AD30" t="str">
        <f t="shared" si="14"/>
        <v>NO</v>
      </c>
      <c r="AE30" t="str">
        <f t="shared" si="15"/>
        <v>NO</v>
      </c>
      <c r="AF30" s="14" t="str">
        <f t="shared" si="16"/>
        <v/>
      </c>
    </row>
    <row r="31" spans="1:32" ht="17.25" x14ac:dyDescent="0.3">
      <c r="A31">
        <f>ProVation!B31</f>
        <v>0</v>
      </c>
      <c r="B31" t="str">
        <f>LEFT(ProVation!E31, 10)</f>
        <v/>
      </c>
      <c r="C31">
        <f>ProVation!C31</f>
        <v>0</v>
      </c>
      <c r="D31">
        <f>ProVation!D31</f>
        <v>0</v>
      </c>
      <c r="E31" t="str">
        <f>IF(ISNUMBER(SEARCH("caecum",ProVation!G31)),"YES", "NO")</f>
        <v>NO</v>
      </c>
      <c r="F31" t="str">
        <f>IF(ISNUMBER(SEARCH("ileum",ProVation!G31)),"YES", "NO")</f>
        <v>NO</v>
      </c>
      <c r="G31" t="str">
        <f>IF(ISNUMBER(SEARCH("ileocolonic anastomosis",ProVation!G31)),"YES", "NO")</f>
        <v>NO</v>
      </c>
      <c r="H31" s="2" t="str">
        <f t="shared" si="11"/>
        <v>NO</v>
      </c>
      <c r="Q31" t="str">
        <f t="shared" si="1"/>
        <v>NO</v>
      </c>
      <c r="R31" t="str">
        <f t="shared" si="2"/>
        <v>NO</v>
      </c>
      <c r="S31" t="str">
        <f t="shared" si="3"/>
        <v>NO</v>
      </c>
      <c r="T31" t="str">
        <f t="shared" si="4"/>
        <v>NO</v>
      </c>
      <c r="U31" t="str">
        <f t="shared" si="5"/>
        <v>NO</v>
      </c>
      <c r="V31" t="str">
        <f t="shared" si="6"/>
        <v>NO</v>
      </c>
      <c r="W31" t="str">
        <f t="shared" si="12"/>
        <v>NO</v>
      </c>
      <c r="X31" t="str">
        <f t="shared" si="7"/>
        <v>NO</v>
      </c>
      <c r="Y31" t="str">
        <f t="shared" si="8"/>
        <v>NO</v>
      </c>
      <c r="Z31" t="str">
        <f t="shared" si="9"/>
        <v>NO</v>
      </c>
      <c r="AA31">
        <f t="shared" si="10"/>
        <v>0</v>
      </c>
      <c r="AB31" s="11">
        <f>ProVation!H31</f>
        <v>0</v>
      </c>
      <c r="AC31" s="12">
        <f t="shared" si="13"/>
        <v>0</v>
      </c>
      <c r="AD31" t="str">
        <f t="shared" si="14"/>
        <v>NO</v>
      </c>
      <c r="AE31" t="str">
        <f t="shared" si="15"/>
        <v>NO</v>
      </c>
      <c r="AF31" s="14" t="str">
        <f t="shared" si="16"/>
        <v/>
      </c>
    </row>
    <row r="32" spans="1:32" ht="17.25" x14ac:dyDescent="0.3">
      <c r="A32">
        <f>ProVation!B32</f>
        <v>0</v>
      </c>
      <c r="B32" t="str">
        <f>LEFT(ProVation!E32, 10)</f>
        <v/>
      </c>
      <c r="C32">
        <f>ProVation!C32</f>
        <v>0</v>
      </c>
      <c r="D32">
        <f>ProVation!D32</f>
        <v>0</v>
      </c>
      <c r="E32" t="str">
        <f>IF(ISNUMBER(SEARCH("caecum",ProVation!G32)),"YES", "NO")</f>
        <v>NO</v>
      </c>
      <c r="F32" t="str">
        <f>IF(ISNUMBER(SEARCH("ileum",ProVation!G32)),"YES", "NO")</f>
        <v>NO</v>
      </c>
      <c r="G32" t="str">
        <f>IF(ISNUMBER(SEARCH("ileocolonic anastomosis",ProVation!G32)),"YES", "NO")</f>
        <v>NO</v>
      </c>
      <c r="H32" s="2" t="str">
        <f t="shared" si="11"/>
        <v>NO</v>
      </c>
      <c r="Q32" t="str">
        <f t="shared" si="1"/>
        <v>NO</v>
      </c>
      <c r="R32" t="str">
        <f t="shared" si="2"/>
        <v>NO</v>
      </c>
      <c r="S32" t="str">
        <f t="shared" si="3"/>
        <v>NO</v>
      </c>
      <c r="T32" t="str">
        <f t="shared" si="4"/>
        <v>NO</v>
      </c>
      <c r="U32" t="str">
        <f t="shared" si="5"/>
        <v>NO</v>
      </c>
      <c r="V32" t="str">
        <f t="shared" si="6"/>
        <v>NO</v>
      </c>
      <c r="W32" t="str">
        <f t="shared" si="12"/>
        <v>NO</v>
      </c>
      <c r="X32" t="str">
        <f t="shared" si="7"/>
        <v>NO</v>
      </c>
      <c r="Y32" t="str">
        <f t="shared" si="8"/>
        <v>NO</v>
      </c>
      <c r="Z32" t="str">
        <f t="shared" si="9"/>
        <v>NO</v>
      </c>
      <c r="AA32">
        <f t="shared" si="10"/>
        <v>0</v>
      </c>
      <c r="AB32" s="11">
        <f>ProVation!H32</f>
        <v>0</v>
      </c>
      <c r="AC32" s="12">
        <f t="shared" si="13"/>
        <v>0</v>
      </c>
      <c r="AD32" t="str">
        <f t="shared" si="14"/>
        <v>NO</v>
      </c>
      <c r="AE32" t="str">
        <f t="shared" si="15"/>
        <v>NO</v>
      </c>
      <c r="AF32" s="14" t="str">
        <f t="shared" si="16"/>
        <v/>
      </c>
    </row>
    <row r="33" spans="1:32" ht="17.25" x14ac:dyDescent="0.3">
      <c r="A33">
        <f>ProVation!B33</f>
        <v>0</v>
      </c>
      <c r="B33" t="str">
        <f>LEFT(ProVation!E33, 10)</f>
        <v/>
      </c>
      <c r="C33">
        <f>ProVation!C33</f>
        <v>0</v>
      </c>
      <c r="D33">
        <f>ProVation!D33</f>
        <v>0</v>
      </c>
      <c r="E33" t="str">
        <f>IF(ISNUMBER(SEARCH("caecum",ProVation!G33)),"YES", "NO")</f>
        <v>NO</v>
      </c>
      <c r="F33" t="str">
        <f>IF(ISNUMBER(SEARCH("ileum",ProVation!G33)),"YES", "NO")</f>
        <v>NO</v>
      </c>
      <c r="G33" t="str">
        <f>IF(ISNUMBER(SEARCH("ileocolonic anastomosis",ProVation!G33)),"YES", "NO")</f>
        <v>NO</v>
      </c>
      <c r="H33" s="2" t="str">
        <f t="shared" si="11"/>
        <v>NO</v>
      </c>
      <c r="Q33" t="str">
        <f t="shared" si="1"/>
        <v>NO</v>
      </c>
      <c r="R33" t="str">
        <f t="shared" si="2"/>
        <v>NO</v>
      </c>
      <c r="S33" t="str">
        <f t="shared" si="3"/>
        <v>NO</v>
      </c>
      <c r="T33" t="str">
        <f t="shared" si="4"/>
        <v>NO</v>
      </c>
      <c r="U33" t="str">
        <f t="shared" si="5"/>
        <v>NO</v>
      </c>
      <c r="V33" t="str">
        <f t="shared" si="6"/>
        <v>NO</v>
      </c>
      <c r="W33" t="str">
        <f t="shared" si="12"/>
        <v>NO</v>
      </c>
      <c r="X33" t="str">
        <f t="shared" si="7"/>
        <v>NO</v>
      </c>
      <c r="Y33" t="str">
        <f t="shared" si="8"/>
        <v>NO</v>
      </c>
      <c r="Z33" t="str">
        <f t="shared" si="9"/>
        <v>NO</v>
      </c>
      <c r="AA33">
        <f t="shared" si="10"/>
        <v>0</v>
      </c>
      <c r="AB33" s="11">
        <f>ProVation!H33</f>
        <v>0</v>
      </c>
      <c r="AC33" s="12">
        <f t="shared" si="13"/>
        <v>0</v>
      </c>
      <c r="AD33" t="str">
        <f t="shared" si="14"/>
        <v>NO</v>
      </c>
      <c r="AE33" t="str">
        <f t="shared" si="15"/>
        <v>NO</v>
      </c>
      <c r="AF33" s="14" t="str">
        <f t="shared" si="16"/>
        <v/>
      </c>
    </row>
    <row r="34" spans="1:32" ht="17.25" x14ac:dyDescent="0.3">
      <c r="A34">
        <f>ProVation!B34</f>
        <v>0</v>
      </c>
      <c r="B34" t="str">
        <f>LEFT(ProVation!E34, 10)</f>
        <v/>
      </c>
      <c r="C34">
        <f>ProVation!C34</f>
        <v>0</v>
      </c>
      <c r="D34">
        <f>ProVation!D34</f>
        <v>0</v>
      </c>
      <c r="E34" t="str">
        <f>IF(ISNUMBER(SEARCH("caecum",ProVation!G34)),"YES", "NO")</f>
        <v>NO</v>
      </c>
      <c r="F34" t="str">
        <f>IF(ISNUMBER(SEARCH("ileum",ProVation!G34)),"YES", "NO")</f>
        <v>NO</v>
      </c>
      <c r="G34" t="str">
        <f>IF(ISNUMBER(SEARCH("ileocolonic anastomosis",ProVation!G34)),"YES", "NO")</f>
        <v>NO</v>
      </c>
      <c r="H34" s="2" t="str">
        <f t="shared" si="11"/>
        <v>NO</v>
      </c>
      <c r="Q34" t="str">
        <f t="shared" si="1"/>
        <v>NO</v>
      </c>
      <c r="R34" t="str">
        <f t="shared" si="2"/>
        <v>NO</v>
      </c>
      <c r="S34" t="str">
        <f t="shared" si="3"/>
        <v>NO</v>
      </c>
      <c r="T34" t="str">
        <f t="shared" ref="T34:T64" si="17">IF(AND(H34="Yes",C34&gt;49), "YES", "NO")</f>
        <v>NO</v>
      </c>
      <c r="U34" t="str">
        <f t="shared" si="5"/>
        <v>NO</v>
      </c>
      <c r="V34" t="str">
        <f t="shared" si="6"/>
        <v>NO</v>
      </c>
      <c r="W34" t="str">
        <f t="shared" si="12"/>
        <v>NO</v>
      </c>
      <c r="X34" t="str">
        <f t="shared" si="7"/>
        <v>NO</v>
      </c>
      <c r="Y34" t="str">
        <f t="shared" si="8"/>
        <v>NO</v>
      </c>
      <c r="Z34" t="str">
        <f t="shared" si="9"/>
        <v>NO</v>
      </c>
      <c r="AA34">
        <f t="shared" si="10"/>
        <v>0</v>
      </c>
      <c r="AB34" s="11">
        <f>ProVation!H34</f>
        <v>0</v>
      </c>
      <c r="AC34" s="12">
        <f t="shared" si="13"/>
        <v>0</v>
      </c>
      <c r="AD34" t="str">
        <f t="shared" si="14"/>
        <v>NO</v>
      </c>
      <c r="AE34" t="str">
        <f t="shared" si="15"/>
        <v>NO</v>
      </c>
      <c r="AF34" s="14" t="str">
        <f t="shared" si="16"/>
        <v/>
      </c>
    </row>
    <row r="35" spans="1:32" ht="17.25" x14ac:dyDescent="0.3">
      <c r="A35">
        <f>ProVation!B35</f>
        <v>0</v>
      </c>
      <c r="B35" t="str">
        <f>LEFT(ProVation!E35, 10)</f>
        <v/>
      </c>
      <c r="C35">
        <f>ProVation!C35</f>
        <v>0</v>
      </c>
      <c r="D35">
        <f>ProVation!D35</f>
        <v>0</v>
      </c>
      <c r="E35" t="str">
        <f>IF(ISNUMBER(SEARCH("caecum",ProVation!G35)),"YES", "NO")</f>
        <v>NO</v>
      </c>
      <c r="F35" t="str">
        <f>IF(ISNUMBER(SEARCH("ileum",ProVation!G35)),"YES", "NO")</f>
        <v>NO</v>
      </c>
      <c r="G35" t="str">
        <f>IF(ISNUMBER(SEARCH("ileocolonic anastomosis",ProVation!G35)),"YES", "NO")</f>
        <v>NO</v>
      </c>
      <c r="H35" s="2" t="str">
        <f t="shared" si="11"/>
        <v>NO</v>
      </c>
      <c r="Q35" t="str">
        <f t="shared" si="1"/>
        <v>NO</v>
      </c>
      <c r="R35" t="str">
        <f t="shared" si="2"/>
        <v>NO</v>
      </c>
      <c r="S35" t="str">
        <f t="shared" si="3"/>
        <v>NO</v>
      </c>
      <c r="T35" t="str">
        <f t="shared" si="17"/>
        <v>NO</v>
      </c>
      <c r="U35" t="str">
        <f t="shared" si="5"/>
        <v>NO</v>
      </c>
      <c r="V35" t="str">
        <f t="shared" si="6"/>
        <v>NO</v>
      </c>
      <c r="W35" t="str">
        <f t="shared" si="12"/>
        <v>NO</v>
      </c>
      <c r="X35" t="str">
        <f t="shared" si="7"/>
        <v>NO</v>
      </c>
      <c r="Y35" t="str">
        <f t="shared" si="8"/>
        <v>NO</v>
      </c>
      <c r="Z35" t="str">
        <f t="shared" si="9"/>
        <v>NO</v>
      </c>
      <c r="AA35">
        <f t="shared" si="10"/>
        <v>0</v>
      </c>
      <c r="AB35" s="11">
        <f>ProVation!H35</f>
        <v>0</v>
      </c>
      <c r="AC35" s="12">
        <f t="shared" si="13"/>
        <v>0</v>
      </c>
      <c r="AD35" t="str">
        <f t="shared" si="14"/>
        <v>NO</v>
      </c>
      <c r="AE35" t="str">
        <f t="shared" si="15"/>
        <v>NO</v>
      </c>
      <c r="AF35" s="14" t="str">
        <f t="shared" si="16"/>
        <v/>
      </c>
    </row>
    <row r="36" spans="1:32" ht="17.25" x14ac:dyDescent="0.3">
      <c r="A36">
        <f>ProVation!B36</f>
        <v>0</v>
      </c>
      <c r="B36" t="str">
        <f>LEFT(ProVation!E36, 10)</f>
        <v/>
      </c>
      <c r="C36">
        <f>ProVation!C36</f>
        <v>0</v>
      </c>
      <c r="D36">
        <f>ProVation!D36</f>
        <v>0</v>
      </c>
      <c r="E36" t="str">
        <f>IF(ISNUMBER(SEARCH("caecum",ProVation!G36)),"YES", "NO")</f>
        <v>NO</v>
      </c>
      <c r="F36" t="str">
        <f>IF(ISNUMBER(SEARCH("ileum",ProVation!G36)),"YES", "NO")</f>
        <v>NO</v>
      </c>
      <c r="G36" t="str">
        <f>IF(ISNUMBER(SEARCH("ileocolonic anastomosis",ProVation!G36)),"YES", "NO")</f>
        <v>NO</v>
      </c>
      <c r="H36" s="2" t="str">
        <f t="shared" si="11"/>
        <v>NO</v>
      </c>
      <c r="Q36" t="str">
        <f t="shared" si="1"/>
        <v>NO</v>
      </c>
      <c r="R36" t="str">
        <f t="shared" si="2"/>
        <v>NO</v>
      </c>
      <c r="S36" t="str">
        <f t="shared" si="3"/>
        <v>NO</v>
      </c>
      <c r="T36" t="str">
        <f t="shared" si="17"/>
        <v>NO</v>
      </c>
      <c r="U36" t="str">
        <f t="shared" si="5"/>
        <v>NO</v>
      </c>
      <c r="V36" t="str">
        <f t="shared" si="6"/>
        <v>NO</v>
      </c>
      <c r="W36" t="str">
        <f t="shared" si="12"/>
        <v>NO</v>
      </c>
      <c r="X36" t="str">
        <f t="shared" si="7"/>
        <v>NO</v>
      </c>
      <c r="Y36" t="str">
        <f t="shared" si="8"/>
        <v>NO</v>
      </c>
      <c r="Z36" t="str">
        <f t="shared" si="9"/>
        <v>NO</v>
      </c>
      <c r="AA36">
        <f t="shared" si="10"/>
        <v>0</v>
      </c>
      <c r="AB36" s="11">
        <f>ProVation!H36</f>
        <v>0</v>
      </c>
      <c r="AC36" s="12">
        <f t="shared" si="13"/>
        <v>0</v>
      </c>
      <c r="AD36" t="str">
        <f t="shared" si="14"/>
        <v>NO</v>
      </c>
      <c r="AE36" t="str">
        <f t="shared" si="15"/>
        <v>NO</v>
      </c>
      <c r="AF36" s="14" t="str">
        <f t="shared" si="16"/>
        <v/>
      </c>
    </row>
    <row r="37" spans="1:32" ht="17.25" x14ac:dyDescent="0.3">
      <c r="A37">
        <f>ProVation!B37</f>
        <v>0</v>
      </c>
      <c r="B37" t="str">
        <f>LEFT(ProVation!E37, 10)</f>
        <v/>
      </c>
      <c r="C37">
        <f>ProVation!C37</f>
        <v>0</v>
      </c>
      <c r="D37">
        <f>ProVation!D37</f>
        <v>0</v>
      </c>
      <c r="E37" t="str">
        <f>IF(ISNUMBER(SEARCH("caecum",ProVation!G37)),"YES", "NO")</f>
        <v>NO</v>
      </c>
      <c r="F37" t="str">
        <f>IF(ISNUMBER(SEARCH("ileum",ProVation!G37)),"YES", "NO")</f>
        <v>NO</v>
      </c>
      <c r="G37" t="str">
        <f>IF(ISNUMBER(SEARCH("ileocolonic anastomosis",ProVation!G37)),"YES", "NO")</f>
        <v>NO</v>
      </c>
      <c r="H37" s="2" t="str">
        <f t="shared" si="11"/>
        <v>NO</v>
      </c>
      <c r="Q37" t="str">
        <f t="shared" si="1"/>
        <v>NO</v>
      </c>
      <c r="R37" t="str">
        <f t="shared" si="2"/>
        <v>NO</v>
      </c>
      <c r="S37" t="str">
        <f t="shared" si="3"/>
        <v>NO</v>
      </c>
      <c r="T37" t="str">
        <f t="shared" si="17"/>
        <v>NO</v>
      </c>
      <c r="U37" t="str">
        <f t="shared" si="5"/>
        <v>NO</v>
      </c>
      <c r="V37" t="str">
        <f t="shared" si="6"/>
        <v>NO</v>
      </c>
      <c r="W37" t="str">
        <f t="shared" si="12"/>
        <v>NO</v>
      </c>
      <c r="X37" t="str">
        <f t="shared" si="7"/>
        <v>NO</v>
      </c>
      <c r="Y37" t="str">
        <f t="shared" si="8"/>
        <v>NO</v>
      </c>
      <c r="Z37" t="str">
        <f t="shared" si="9"/>
        <v>NO</v>
      </c>
      <c r="AA37">
        <f t="shared" si="10"/>
        <v>0</v>
      </c>
      <c r="AB37" s="11">
        <f>ProVation!H37</f>
        <v>0</v>
      </c>
      <c r="AC37" s="12">
        <f t="shared" si="13"/>
        <v>0</v>
      </c>
      <c r="AD37" t="str">
        <f t="shared" si="14"/>
        <v>NO</v>
      </c>
      <c r="AE37" t="str">
        <f t="shared" si="15"/>
        <v>NO</v>
      </c>
      <c r="AF37" s="14" t="str">
        <f t="shared" si="16"/>
        <v/>
      </c>
    </row>
    <row r="38" spans="1:32" ht="17.25" x14ac:dyDescent="0.3">
      <c r="A38">
        <f>ProVation!B38</f>
        <v>0</v>
      </c>
      <c r="B38" t="str">
        <f>LEFT(ProVation!E38, 10)</f>
        <v/>
      </c>
      <c r="C38">
        <f>ProVation!C38</f>
        <v>0</v>
      </c>
      <c r="D38">
        <f>ProVation!D38</f>
        <v>0</v>
      </c>
      <c r="E38" t="str">
        <f>IF(ISNUMBER(SEARCH("caecum",ProVation!G38)),"YES", "NO")</f>
        <v>NO</v>
      </c>
      <c r="F38" t="str">
        <f>IF(ISNUMBER(SEARCH("ileum",ProVation!G38)),"YES", "NO")</f>
        <v>NO</v>
      </c>
      <c r="G38" t="str">
        <f>IF(ISNUMBER(SEARCH("ileocolonic anastomosis",ProVation!G38)),"YES", "NO")</f>
        <v>NO</v>
      </c>
      <c r="H38" s="2" t="str">
        <f t="shared" si="11"/>
        <v>NO</v>
      </c>
      <c r="Q38" t="str">
        <f t="shared" si="1"/>
        <v>NO</v>
      </c>
      <c r="R38" t="str">
        <f t="shared" si="2"/>
        <v>NO</v>
      </c>
      <c r="S38" t="str">
        <f t="shared" si="3"/>
        <v>NO</v>
      </c>
      <c r="T38" t="str">
        <f t="shared" si="17"/>
        <v>NO</v>
      </c>
      <c r="U38" t="str">
        <f t="shared" si="5"/>
        <v>NO</v>
      </c>
      <c r="V38" t="str">
        <f t="shared" si="6"/>
        <v>NO</v>
      </c>
      <c r="W38" t="str">
        <f t="shared" si="12"/>
        <v>NO</v>
      </c>
      <c r="X38" t="str">
        <f t="shared" si="7"/>
        <v>NO</v>
      </c>
      <c r="Y38" t="str">
        <f t="shared" si="8"/>
        <v>NO</v>
      </c>
      <c r="Z38" t="str">
        <f t="shared" si="9"/>
        <v>NO</v>
      </c>
      <c r="AA38">
        <f t="shared" si="10"/>
        <v>0</v>
      </c>
      <c r="AB38" s="11">
        <f>ProVation!H38</f>
        <v>0</v>
      </c>
      <c r="AC38" s="12">
        <f t="shared" si="13"/>
        <v>0</v>
      </c>
      <c r="AD38" t="str">
        <f t="shared" si="14"/>
        <v>NO</v>
      </c>
      <c r="AE38" t="str">
        <f t="shared" si="15"/>
        <v>NO</v>
      </c>
      <c r="AF38" s="14" t="str">
        <f t="shared" si="16"/>
        <v/>
      </c>
    </row>
    <row r="39" spans="1:32" ht="17.25" x14ac:dyDescent="0.3">
      <c r="A39">
        <f>ProVation!B39</f>
        <v>0</v>
      </c>
      <c r="B39" t="str">
        <f>LEFT(ProVation!E39, 10)</f>
        <v/>
      </c>
      <c r="C39">
        <f>ProVation!C39</f>
        <v>0</v>
      </c>
      <c r="D39">
        <f>ProVation!D39</f>
        <v>0</v>
      </c>
      <c r="E39" t="str">
        <f>IF(ISNUMBER(SEARCH("caecum",ProVation!G39)),"YES", "NO")</f>
        <v>NO</v>
      </c>
      <c r="F39" t="str">
        <f>IF(ISNUMBER(SEARCH("ileum",ProVation!G39)),"YES", "NO")</f>
        <v>NO</v>
      </c>
      <c r="G39" t="str">
        <f>IF(ISNUMBER(SEARCH("ileocolonic anastomosis",ProVation!G39)),"YES", "NO")</f>
        <v>NO</v>
      </c>
      <c r="H39" s="2" t="str">
        <f t="shared" si="11"/>
        <v>NO</v>
      </c>
      <c r="Q39" t="str">
        <f t="shared" si="1"/>
        <v>NO</v>
      </c>
      <c r="R39" t="str">
        <f t="shared" si="2"/>
        <v>NO</v>
      </c>
      <c r="S39" t="str">
        <f t="shared" si="3"/>
        <v>NO</v>
      </c>
      <c r="T39" t="str">
        <f t="shared" si="17"/>
        <v>NO</v>
      </c>
      <c r="U39" t="str">
        <f t="shared" si="5"/>
        <v>NO</v>
      </c>
      <c r="V39" t="str">
        <f t="shared" si="6"/>
        <v>NO</v>
      </c>
      <c r="W39" t="str">
        <f t="shared" si="12"/>
        <v>NO</v>
      </c>
      <c r="X39" t="str">
        <f t="shared" si="7"/>
        <v>NO</v>
      </c>
      <c r="Y39" t="str">
        <f t="shared" si="8"/>
        <v>NO</v>
      </c>
      <c r="Z39" t="str">
        <f t="shared" si="9"/>
        <v>NO</v>
      </c>
      <c r="AA39">
        <f t="shared" si="10"/>
        <v>0</v>
      </c>
      <c r="AB39" s="11">
        <f>ProVation!H39</f>
        <v>0</v>
      </c>
      <c r="AC39" s="12">
        <f t="shared" si="13"/>
        <v>0</v>
      </c>
      <c r="AD39" t="str">
        <f t="shared" si="14"/>
        <v>NO</v>
      </c>
      <c r="AE39" t="str">
        <f t="shared" si="15"/>
        <v>NO</v>
      </c>
      <c r="AF39" s="14" t="str">
        <f t="shared" si="16"/>
        <v/>
      </c>
    </row>
    <row r="40" spans="1:32" ht="17.25" x14ac:dyDescent="0.3">
      <c r="A40">
        <f>ProVation!B40</f>
        <v>0</v>
      </c>
      <c r="B40" t="str">
        <f>LEFT(ProVation!E40, 10)</f>
        <v/>
      </c>
      <c r="C40">
        <f>ProVation!C40</f>
        <v>0</v>
      </c>
      <c r="D40">
        <f>ProVation!D40</f>
        <v>0</v>
      </c>
      <c r="E40" t="str">
        <f>IF(ISNUMBER(SEARCH("caecum",ProVation!G40)),"YES", "NO")</f>
        <v>NO</v>
      </c>
      <c r="F40" t="str">
        <f>IF(ISNUMBER(SEARCH("ileum",ProVation!G40)),"YES", "NO")</f>
        <v>NO</v>
      </c>
      <c r="G40" t="str">
        <f>IF(ISNUMBER(SEARCH("ileocolonic anastomosis",ProVation!G40)),"YES", "NO")</f>
        <v>NO</v>
      </c>
      <c r="H40" s="2" t="str">
        <f t="shared" si="11"/>
        <v>NO</v>
      </c>
      <c r="Q40" t="str">
        <f t="shared" si="1"/>
        <v>NO</v>
      </c>
      <c r="R40" t="str">
        <f t="shared" si="2"/>
        <v>NO</v>
      </c>
      <c r="S40" t="str">
        <f t="shared" si="3"/>
        <v>NO</v>
      </c>
      <c r="T40" t="str">
        <f t="shared" si="17"/>
        <v>NO</v>
      </c>
      <c r="U40" t="str">
        <f t="shared" si="5"/>
        <v>NO</v>
      </c>
      <c r="V40" t="str">
        <f t="shared" si="6"/>
        <v>NO</v>
      </c>
      <c r="W40" t="str">
        <f t="shared" si="12"/>
        <v>NO</v>
      </c>
      <c r="X40" t="str">
        <f t="shared" si="7"/>
        <v>NO</v>
      </c>
      <c r="Y40" t="str">
        <f t="shared" si="8"/>
        <v>NO</v>
      </c>
      <c r="Z40" t="str">
        <f t="shared" si="9"/>
        <v>NO</v>
      </c>
      <c r="AA40">
        <f t="shared" si="10"/>
        <v>0</v>
      </c>
      <c r="AB40" s="11">
        <f>ProVation!H40</f>
        <v>0</v>
      </c>
      <c r="AC40" s="12">
        <f t="shared" si="13"/>
        <v>0</v>
      </c>
      <c r="AD40" t="str">
        <f t="shared" si="14"/>
        <v>NO</v>
      </c>
      <c r="AE40" t="str">
        <f t="shared" si="15"/>
        <v>NO</v>
      </c>
      <c r="AF40" s="14" t="str">
        <f t="shared" si="16"/>
        <v/>
      </c>
    </row>
    <row r="41" spans="1:32" ht="17.25" x14ac:dyDescent="0.3">
      <c r="A41">
        <f>ProVation!B41</f>
        <v>0</v>
      </c>
      <c r="B41" t="str">
        <f>LEFT(ProVation!E41, 10)</f>
        <v/>
      </c>
      <c r="C41">
        <f>ProVation!C41</f>
        <v>0</v>
      </c>
      <c r="D41">
        <f>ProVation!D41</f>
        <v>0</v>
      </c>
      <c r="E41" t="str">
        <f>IF(ISNUMBER(SEARCH("caecum",ProVation!G41)),"YES", "NO")</f>
        <v>NO</v>
      </c>
      <c r="F41" t="str">
        <f>IF(ISNUMBER(SEARCH("ileum",ProVation!G41)),"YES", "NO")</f>
        <v>NO</v>
      </c>
      <c r="G41" t="str">
        <f>IF(ISNUMBER(SEARCH("ileocolonic anastomosis",ProVation!G41)),"YES", "NO")</f>
        <v>NO</v>
      </c>
      <c r="H41" s="2" t="str">
        <f t="shared" si="11"/>
        <v>NO</v>
      </c>
      <c r="Q41" t="str">
        <f t="shared" si="1"/>
        <v>NO</v>
      </c>
      <c r="R41" t="str">
        <f t="shared" si="2"/>
        <v>NO</v>
      </c>
      <c r="S41" t="str">
        <f t="shared" si="3"/>
        <v>NO</v>
      </c>
      <c r="T41" t="str">
        <f t="shared" si="17"/>
        <v>NO</v>
      </c>
      <c r="U41" t="str">
        <f t="shared" si="5"/>
        <v>NO</v>
      </c>
      <c r="V41" t="str">
        <f t="shared" si="6"/>
        <v>NO</v>
      </c>
      <c r="W41" t="str">
        <f t="shared" si="12"/>
        <v>NO</v>
      </c>
      <c r="X41" t="str">
        <f t="shared" si="7"/>
        <v>NO</v>
      </c>
      <c r="Y41" t="str">
        <f t="shared" si="8"/>
        <v>NO</v>
      </c>
      <c r="Z41" t="str">
        <f t="shared" si="9"/>
        <v>NO</v>
      </c>
      <c r="AA41">
        <f t="shared" si="10"/>
        <v>0</v>
      </c>
      <c r="AB41" s="11">
        <f>ProVation!H41</f>
        <v>0</v>
      </c>
      <c r="AC41" s="12">
        <f t="shared" si="13"/>
        <v>0</v>
      </c>
      <c r="AD41" t="str">
        <f t="shared" si="14"/>
        <v>NO</v>
      </c>
      <c r="AE41" t="str">
        <f t="shared" si="15"/>
        <v>NO</v>
      </c>
      <c r="AF41" s="14" t="str">
        <f t="shared" si="16"/>
        <v/>
      </c>
    </row>
    <row r="42" spans="1:32" ht="17.25" x14ac:dyDescent="0.3">
      <c r="A42">
        <f>ProVation!B42</f>
        <v>0</v>
      </c>
      <c r="B42" t="str">
        <f>LEFT(ProVation!E42, 10)</f>
        <v/>
      </c>
      <c r="C42">
        <f>ProVation!C42</f>
        <v>0</v>
      </c>
      <c r="D42">
        <f>ProVation!D42</f>
        <v>0</v>
      </c>
      <c r="E42" t="str">
        <f>IF(ISNUMBER(SEARCH("caecum",ProVation!G42)),"YES", "NO")</f>
        <v>NO</v>
      </c>
      <c r="F42" t="str">
        <f>IF(ISNUMBER(SEARCH("ileum",ProVation!G42)),"YES", "NO")</f>
        <v>NO</v>
      </c>
      <c r="G42" t="str">
        <f>IF(ISNUMBER(SEARCH("ileocolonic anastomosis",ProVation!G42)),"YES", "NO")</f>
        <v>NO</v>
      </c>
      <c r="H42" s="2" t="str">
        <f t="shared" si="11"/>
        <v>NO</v>
      </c>
      <c r="Q42" t="str">
        <f t="shared" si="1"/>
        <v>NO</v>
      </c>
      <c r="R42" t="str">
        <f t="shared" si="2"/>
        <v>NO</v>
      </c>
      <c r="S42" t="str">
        <f t="shared" si="3"/>
        <v>NO</v>
      </c>
      <c r="T42" t="str">
        <f t="shared" si="17"/>
        <v>NO</v>
      </c>
      <c r="U42" t="str">
        <f t="shared" si="5"/>
        <v>NO</v>
      </c>
      <c r="V42" t="str">
        <f t="shared" si="6"/>
        <v>NO</v>
      </c>
      <c r="W42" t="str">
        <f t="shared" si="12"/>
        <v>NO</v>
      </c>
      <c r="X42" t="str">
        <f t="shared" si="7"/>
        <v>NO</v>
      </c>
      <c r="Y42" t="str">
        <f t="shared" si="8"/>
        <v>NO</v>
      </c>
      <c r="Z42" t="str">
        <f t="shared" si="9"/>
        <v>NO</v>
      </c>
      <c r="AA42">
        <f t="shared" si="10"/>
        <v>0</v>
      </c>
      <c r="AB42" s="11">
        <f>ProVation!H42</f>
        <v>0</v>
      </c>
      <c r="AC42" s="12">
        <f t="shared" si="13"/>
        <v>0</v>
      </c>
      <c r="AD42" t="str">
        <f t="shared" si="14"/>
        <v>NO</v>
      </c>
      <c r="AE42" t="str">
        <f t="shared" si="15"/>
        <v>NO</v>
      </c>
      <c r="AF42" s="14" t="str">
        <f t="shared" si="16"/>
        <v/>
      </c>
    </row>
    <row r="43" spans="1:32" ht="17.25" x14ac:dyDescent="0.3">
      <c r="A43">
        <f>ProVation!B43</f>
        <v>0</v>
      </c>
      <c r="B43" t="str">
        <f>LEFT(ProVation!E43, 10)</f>
        <v/>
      </c>
      <c r="C43">
        <f>ProVation!C43</f>
        <v>0</v>
      </c>
      <c r="D43">
        <f>ProVation!D43</f>
        <v>0</v>
      </c>
      <c r="E43" t="str">
        <f>IF(ISNUMBER(SEARCH("caecum",ProVation!G43)),"YES", "NO")</f>
        <v>NO</v>
      </c>
      <c r="F43" t="str">
        <f>IF(ISNUMBER(SEARCH("ileum",ProVation!G43)),"YES", "NO")</f>
        <v>NO</v>
      </c>
      <c r="G43" t="str">
        <f>IF(ISNUMBER(SEARCH("ileocolonic anastomosis",ProVation!G43)),"YES", "NO")</f>
        <v>NO</v>
      </c>
      <c r="H43" s="2" t="str">
        <f t="shared" si="11"/>
        <v>NO</v>
      </c>
      <c r="Q43" t="str">
        <f t="shared" si="1"/>
        <v>NO</v>
      </c>
      <c r="R43" t="str">
        <f t="shared" si="2"/>
        <v>NO</v>
      </c>
      <c r="S43" t="str">
        <f t="shared" si="3"/>
        <v>NO</v>
      </c>
      <c r="T43" t="str">
        <f t="shared" si="17"/>
        <v>NO</v>
      </c>
      <c r="U43" t="str">
        <f t="shared" si="5"/>
        <v>NO</v>
      </c>
      <c r="V43" t="str">
        <f t="shared" si="6"/>
        <v>NO</v>
      </c>
      <c r="W43" t="str">
        <f t="shared" si="12"/>
        <v>NO</v>
      </c>
      <c r="X43" t="str">
        <f t="shared" si="7"/>
        <v>NO</v>
      </c>
      <c r="Y43" t="str">
        <f t="shared" si="8"/>
        <v>NO</v>
      </c>
      <c r="Z43" t="str">
        <f t="shared" si="9"/>
        <v>NO</v>
      </c>
      <c r="AA43">
        <f t="shared" si="10"/>
        <v>0</v>
      </c>
      <c r="AB43" s="11">
        <f>ProVation!H43</f>
        <v>0</v>
      </c>
      <c r="AC43" s="12">
        <f t="shared" si="13"/>
        <v>0</v>
      </c>
      <c r="AD43" t="str">
        <f t="shared" si="14"/>
        <v>NO</v>
      </c>
      <c r="AE43" t="str">
        <f t="shared" si="15"/>
        <v>NO</v>
      </c>
      <c r="AF43" s="14" t="str">
        <f t="shared" si="16"/>
        <v/>
      </c>
    </row>
    <row r="44" spans="1:32" ht="17.25" x14ac:dyDescent="0.3">
      <c r="A44">
        <f>ProVation!B44</f>
        <v>0</v>
      </c>
      <c r="B44" t="str">
        <f>LEFT(ProVation!E44, 10)</f>
        <v/>
      </c>
      <c r="C44">
        <f>ProVation!C44</f>
        <v>0</v>
      </c>
      <c r="D44">
        <f>ProVation!D44</f>
        <v>0</v>
      </c>
      <c r="E44" t="str">
        <f>IF(ISNUMBER(SEARCH("caecum",ProVation!G44)),"YES", "NO")</f>
        <v>NO</v>
      </c>
      <c r="F44" t="str">
        <f>IF(ISNUMBER(SEARCH("ileum",ProVation!G44)),"YES", "NO")</f>
        <v>NO</v>
      </c>
      <c r="G44" t="str">
        <f>IF(ISNUMBER(SEARCH("ileocolonic anastomosis",ProVation!G44)),"YES", "NO")</f>
        <v>NO</v>
      </c>
      <c r="H44" s="2" t="str">
        <f t="shared" si="11"/>
        <v>NO</v>
      </c>
      <c r="Q44" t="str">
        <f t="shared" si="1"/>
        <v>NO</v>
      </c>
      <c r="R44" t="str">
        <f t="shared" si="2"/>
        <v>NO</v>
      </c>
      <c r="S44" t="str">
        <f t="shared" si="3"/>
        <v>NO</v>
      </c>
      <c r="T44" t="str">
        <f t="shared" si="17"/>
        <v>NO</v>
      </c>
      <c r="U44" t="str">
        <f t="shared" si="5"/>
        <v>NO</v>
      </c>
      <c r="V44" t="str">
        <f t="shared" si="6"/>
        <v>NO</v>
      </c>
      <c r="W44" t="str">
        <f t="shared" si="12"/>
        <v>NO</v>
      </c>
      <c r="X44" t="str">
        <f t="shared" si="7"/>
        <v>NO</v>
      </c>
      <c r="Y44" t="str">
        <f t="shared" si="8"/>
        <v>NO</v>
      </c>
      <c r="Z44" t="str">
        <f t="shared" si="9"/>
        <v>NO</v>
      </c>
      <c r="AA44">
        <f t="shared" si="10"/>
        <v>0</v>
      </c>
      <c r="AB44" s="11">
        <f>ProVation!H44</f>
        <v>0</v>
      </c>
      <c r="AC44" s="12">
        <f t="shared" si="13"/>
        <v>0</v>
      </c>
      <c r="AD44" t="str">
        <f t="shared" si="14"/>
        <v>NO</v>
      </c>
      <c r="AE44" t="str">
        <f t="shared" si="15"/>
        <v>NO</v>
      </c>
      <c r="AF44" s="14" t="str">
        <f t="shared" si="16"/>
        <v/>
      </c>
    </row>
    <row r="45" spans="1:32" ht="17.25" x14ac:dyDescent="0.3">
      <c r="A45">
        <f>ProVation!B45</f>
        <v>0</v>
      </c>
      <c r="B45" t="str">
        <f>LEFT(ProVation!E45, 10)</f>
        <v/>
      </c>
      <c r="C45">
        <f>ProVation!C45</f>
        <v>0</v>
      </c>
      <c r="D45">
        <f>ProVation!D45</f>
        <v>0</v>
      </c>
      <c r="E45" t="str">
        <f>IF(ISNUMBER(SEARCH("caecum",ProVation!G45)),"YES", "NO")</f>
        <v>NO</v>
      </c>
      <c r="F45" t="str">
        <f>IF(ISNUMBER(SEARCH("ileum",ProVation!G45)),"YES", "NO")</f>
        <v>NO</v>
      </c>
      <c r="G45" t="str">
        <f>IF(ISNUMBER(SEARCH("ileocolonic anastomosis",ProVation!G45)),"YES", "NO")</f>
        <v>NO</v>
      </c>
      <c r="H45" s="2" t="str">
        <f t="shared" si="11"/>
        <v>NO</v>
      </c>
      <c r="Q45" t="str">
        <f t="shared" si="1"/>
        <v>NO</v>
      </c>
      <c r="R45" t="str">
        <f t="shared" si="2"/>
        <v>NO</v>
      </c>
      <c r="S45" t="str">
        <f t="shared" si="3"/>
        <v>NO</v>
      </c>
      <c r="T45" t="str">
        <f t="shared" si="17"/>
        <v>NO</v>
      </c>
      <c r="U45" t="str">
        <f t="shared" si="5"/>
        <v>NO</v>
      </c>
      <c r="V45" t="str">
        <f t="shared" si="6"/>
        <v>NO</v>
      </c>
      <c r="W45" t="str">
        <f t="shared" si="12"/>
        <v>NO</v>
      </c>
      <c r="X45" t="str">
        <f t="shared" si="7"/>
        <v>NO</v>
      </c>
      <c r="Y45" t="str">
        <f t="shared" si="8"/>
        <v>NO</v>
      </c>
      <c r="Z45" t="str">
        <f t="shared" si="9"/>
        <v>NO</v>
      </c>
      <c r="AA45">
        <f t="shared" si="10"/>
        <v>0</v>
      </c>
      <c r="AB45" s="11">
        <f>ProVation!H45</f>
        <v>0</v>
      </c>
      <c r="AC45" s="12">
        <f t="shared" si="13"/>
        <v>0</v>
      </c>
      <c r="AD45" t="str">
        <f t="shared" si="14"/>
        <v>NO</v>
      </c>
      <c r="AE45" t="str">
        <f t="shared" si="15"/>
        <v>NO</v>
      </c>
      <c r="AF45" s="14" t="str">
        <f t="shared" si="16"/>
        <v/>
      </c>
    </row>
    <row r="46" spans="1:32" ht="17.25" x14ac:dyDescent="0.3">
      <c r="A46">
        <f>ProVation!B46</f>
        <v>0</v>
      </c>
      <c r="B46" t="str">
        <f>LEFT(ProVation!E46, 10)</f>
        <v/>
      </c>
      <c r="C46">
        <f>ProVation!C46</f>
        <v>0</v>
      </c>
      <c r="D46">
        <f>ProVation!D46</f>
        <v>0</v>
      </c>
      <c r="E46" t="str">
        <f>IF(ISNUMBER(SEARCH("caecum",ProVation!G46)),"YES", "NO")</f>
        <v>NO</v>
      </c>
      <c r="F46" t="str">
        <f>IF(ISNUMBER(SEARCH("ileum",ProVation!G46)),"YES", "NO")</f>
        <v>NO</v>
      </c>
      <c r="G46" t="str">
        <f>IF(ISNUMBER(SEARCH("ileocolonic anastomosis",ProVation!G46)),"YES", "NO")</f>
        <v>NO</v>
      </c>
      <c r="H46" s="2" t="str">
        <f t="shared" si="11"/>
        <v>NO</v>
      </c>
      <c r="Q46" t="str">
        <f t="shared" si="1"/>
        <v>NO</v>
      </c>
      <c r="R46" t="str">
        <f t="shared" si="2"/>
        <v>NO</v>
      </c>
      <c r="S46" t="str">
        <f t="shared" si="3"/>
        <v>NO</v>
      </c>
      <c r="T46" t="str">
        <f t="shared" si="17"/>
        <v>NO</v>
      </c>
      <c r="U46" t="str">
        <f t="shared" si="5"/>
        <v>NO</v>
      </c>
      <c r="V46" t="str">
        <f t="shared" si="6"/>
        <v>NO</v>
      </c>
      <c r="W46" t="str">
        <f t="shared" si="12"/>
        <v>NO</v>
      </c>
      <c r="X46" t="str">
        <f t="shared" si="7"/>
        <v>NO</v>
      </c>
      <c r="Y46" t="str">
        <f t="shared" si="8"/>
        <v>NO</v>
      </c>
      <c r="Z46" t="str">
        <f t="shared" si="9"/>
        <v>NO</v>
      </c>
      <c r="AA46">
        <f t="shared" si="10"/>
        <v>0</v>
      </c>
      <c r="AB46" s="11">
        <f>ProVation!H46</f>
        <v>0</v>
      </c>
      <c r="AC46" s="12">
        <f t="shared" si="13"/>
        <v>0</v>
      </c>
      <c r="AD46" t="str">
        <f t="shared" si="14"/>
        <v>NO</v>
      </c>
      <c r="AE46" t="str">
        <f t="shared" si="15"/>
        <v>NO</v>
      </c>
      <c r="AF46" s="14" t="str">
        <f t="shared" si="16"/>
        <v/>
      </c>
    </row>
    <row r="47" spans="1:32" ht="17.25" x14ac:dyDescent="0.3">
      <c r="A47">
        <f>ProVation!B47</f>
        <v>0</v>
      </c>
      <c r="B47" t="str">
        <f>LEFT(ProVation!E47, 10)</f>
        <v/>
      </c>
      <c r="C47">
        <f>ProVation!C47</f>
        <v>0</v>
      </c>
      <c r="D47">
        <f>ProVation!D47</f>
        <v>0</v>
      </c>
      <c r="E47" t="str">
        <f>IF(ISNUMBER(SEARCH("caecum",ProVation!G47)),"YES", "NO")</f>
        <v>NO</v>
      </c>
      <c r="F47" t="str">
        <f>IF(ISNUMBER(SEARCH("ileum",ProVation!G47)),"YES", "NO")</f>
        <v>NO</v>
      </c>
      <c r="G47" t="str">
        <f>IF(ISNUMBER(SEARCH("ileocolonic anastomosis",ProVation!G47)),"YES", "NO")</f>
        <v>NO</v>
      </c>
      <c r="H47" s="2" t="str">
        <f t="shared" si="11"/>
        <v>NO</v>
      </c>
      <c r="Q47" t="str">
        <f t="shared" si="1"/>
        <v>NO</v>
      </c>
      <c r="R47" t="str">
        <f t="shared" si="2"/>
        <v>NO</v>
      </c>
      <c r="S47" t="str">
        <f t="shared" si="3"/>
        <v>NO</v>
      </c>
      <c r="T47" t="str">
        <f t="shared" si="17"/>
        <v>NO</v>
      </c>
      <c r="U47" t="str">
        <f t="shared" si="5"/>
        <v>NO</v>
      </c>
      <c r="V47" t="str">
        <f t="shared" si="6"/>
        <v>NO</v>
      </c>
      <c r="W47" t="str">
        <f t="shared" si="12"/>
        <v>NO</v>
      </c>
      <c r="X47" t="str">
        <f t="shared" si="7"/>
        <v>NO</v>
      </c>
      <c r="Y47" t="str">
        <f t="shared" si="8"/>
        <v>NO</v>
      </c>
      <c r="Z47" t="str">
        <f t="shared" si="9"/>
        <v>NO</v>
      </c>
      <c r="AA47">
        <f t="shared" si="10"/>
        <v>0</v>
      </c>
      <c r="AB47" s="11">
        <f>ProVation!H47</f>
        <v>0</v>
      </c>
      <c r="AC47" s="12">
        <f t="shared" si="13"/>
        <v>0</v>
      </c>
      <c r="AD47" t="str">
        <f t="shared" si="14"/>
        <v>NO</v>
      </c>
      <c r="AE47" t="str">
        <f t="shared" si="15"/>
        <v>NO</v>
      </c>
      <c r="AF47" s="14" t="str">
        <f t="shared" si="16"/>
        <v/>
      </c>
    </row>
    <row r="48" spans="1:32" ht="17.25" x14ac:dyDescent="0.3">
      <c r="A48">
        <f>ProVation!B48</f>
        <v>0</v>
      </c>
      <c r="B48" t="str">
        <f>LEFT(ProVation!E48, 10)</f>
        <v/>
      </c>
      <c r="C48">
        <f>ProVation!C48</f>
        <v>0</v>
      </c>
      <c r="D48">
        <f>ProVation!D48</f>
        <v>0</v>
      </c>
      <c r="E48" t="str">
        <f>IF(ISNUMBER(SEARCH("caecum",ProVation!G48)),"YES", "NO")</f>
        <v>NO</v>
      </c>
      <c r="F48" t="str">
        <f>IF(ISNUMBER(SEARCH("ileum",ProVation!G48)),"YES", "NO")</f>
        <v>NO</v>
      </c>
      <c r="G48" t="str">
        <f>IF(ISNUMBER(SEARCH("ileocolonic anastomosis",ProVation!G48)),"YES", "NO")</f>
        <v>NO</v>
      </c>
      <c r="H48" s="2" t="str">
        <f t="shared" si="11"/>
        <v>NO</v>
      </c>
      <c r="Q48" t="str">
        <f t="shared" si="1"/>
        <v>NO</v>
      </c>
      <c r="R48" t="str">
        <f t="shared" si="2"/>
        <v>NO</v>
      </c>
      <c r="S48" t="str">
        <f t="shared" si="3"/>
        <v>NO</v>
      </c>
      <c r="T48" t="str">
        <f t="shared" si="17"/>
        <v>NO</v>
      </c>
      <c r="U48" t="str">
        <f t="shared" si="5"/>
        <v>NO</v>
      </c>
      <c r="V48" t="str">
        <f t="shared" si="6"/>
        <v>NO</v>
      </c>
      <c r="W48" t="str">
        <f t="shared" si="12"/>
        <v>NO</v>
      </c>
      <c r="X48" t="str">
        <f t="shared" si="7"/>
        <v>NO</v>
      </c>
      <c r="Y48" t="str">
        <f t="shared" si="8"/>
        <v>NO</v>
      </c>
      <c r="Z48" t="str">
        <f t="shared" si="9"/>
        <v>NO</v>
      </c>
      <c r="AA48">
        <f t="shared" si="10"/>
        <v>0</v>
      </c>
      <c r="AB48" s="11">
        <f>ProVation!H48</f>
        <v>0</v>
      </c>
      <c r="AC48" s="12">
        <f t="shared" si="13"/>
        <v>0</v>
      </c>
      <c r="AD48" t="str">
        <f t="shared" si="14"/>
        <v>NO</v>
      </c>
      <c r="AE48" t="str">
        <f t="shared" si="15"/>
        <v>NO</v>
      </c>
      <c r="AF48" s="14" t="str">
        <f t="shared" si="16"/>
        <v/>
      </c>
    </row>
    <row r="49" spans="1:32" ht="17.25" x14ac:dyDescent="0.3">
      <c r="A49">
        <f>ProVation!B49</f>
        <v>0</v>
      </c>
      <c r="B49" t="str">
        <f>LEFT(ProVation!E49, 10)</f>
        <v/>
      </c>
      <c r="C49">
        <f>ProVation!C49</f>
        <v>0</v>
      </c>
      <c r="D49">
        <f>ProVation!D49</f>
        <v>0</v>
      </c>
      <c r="E49" t="str">
        <f>IF(ISNUMBER(SEARCH("caecum",ProVation!G49)),"YES", "NO")</f>
        <v>NO</v>
      </c>
      <c r="F49" t="str">
        <f>IF(ISNUMBER(SEARCH("ileum",ProVation!G49)),"YES", "NO")</f>
        <v>NO</v>
      </c>
      <c r="G49" t="str">
        <f>IF(ISNUMBER(SEARCH("ileocolonic anastomosis",ProVation!G49)),"YES", "NO")</f>
        <v>NO</v>
      </c>
      <c r="H49" s="2" t="str">
        <f t="shared" si="11"/>
        <v>NO</v>
      </c>
      <c r="Q49" t="str">
        <f t="shared" si="1"/>
        <v>NO</v>
      </c>
      <c r="R49" t="str">
        <f t="shared" si="2"/>
        <v>NO</v>
      </c>
      <c r="S49" t="str">
        <f t="shared" si="3"/>
        <v>NO</v>
      </c>
      <c r="T49" t="str">
        <f t="shared" si="17"/>
        <v>NO</v>
      </c>
      <c r="U49" t="str">
        <f t="shared" si="5"/>
        <v>NO</v>
      </c>
      <c r="V49" t="str">
        <f t="shared" si="6"/>
        <v>NO</v>
      </c>
      <c r="W49" t="str">
        <f t="shared" si="12"/>
        <v>NO</v>
      </c>
      <c r="X49" t="str">
        <f t="shared" si="7"/>
        <v>NO</v>
      </c>
      <c r="Y49" t="str">
        <f t="shared" si="8"/>
        <v>NO</v>
      </c>
      <c r="Z49" t="str">
        <f t="shared" si="9"/>
        <v>NO</v>
      </c>
      <c r="AA49">
        <f t="shared" si="10"/>
        <v>0</v>
      </c>
      <c r="AB49" s="11">
        <f>ProVation!H49</f>
        <v>0</v>
      </c>
      <c r="AC49" s="12">
        <f t="shared" si="13"/>
        <v>0</v>
      </c>
      <c r="AD49" t="str">
        <f t="shared" si="14"/>
        <v>NO</v>
      </c>
      <c r="AE49" t="str">
        <f t="shared" si="15"/>
        <v>NO</v>
      </c>
      <c r="AF49" s="14" t="str">
        <f t="shared" si="16"/>
        <v/>
      </c>
    </row>
    <row r="50" spans="1:32" ht="17.25" x14ac:dyDescent="0.3">
      <c r="A50">
        <f>ProVation!B50</f>
        <v>0</v>
      </c>
      <c r="B50" t="str">
        <f>LEFT(ProVation!E50, 10)</f>
        <v/>
      </c>
      <c r="C50">
        <f>ProVation!C50</f>
        <v>0</v>
      </c>
      <c r="D50">
        <f>ProVation!D50</f>
        <v>0</v>
      </c>
      <c r="E50" t="str">
        <f>IF(ISNUMBER(SEARCH("caecum",ProVation!G50)),"YES", "NO")</f>
        <v>NO</v>
      </c>
      <c r="F50" t="str">
        <f>IF(ISNUMBER(SEARCH("ileum",ProVation!G50)),"YES", "NO")</f>
        <v>NO</v>
      </c>
      <c r="G50" t="str">
        <f>IF(ISNUMBER(SEARCH("ileocolonic anastomosis",ProVation!G50)),"YES", "NO")</f>
        <v>NO</v>
      </c>
      <c r="H50" s="2" t="str">
        <f t="shared" si="11"/>
        <v>NO</v>
      </c>
      <c r="Q50" t="str">
        <f t="shared" si="1"/>
        <v>NO</v>
      </c>
      <c r="R50" t="str">
        <f t="shared" si="2"/>
        <v>NO</v>
      </c>
      <c r="S50" t="str">
        <f t="shared" si="3"/>
        <v>NO</v>
      </c>
      <c r="T50" t="str">
        <f t="shared" si="17"/>
        <v>NO</v>
      </c>
      <c r="U50" t="str">
        <f t="shared" si="5"/>
        <v>NO</v>
      </c>
      <c r="V50" t="str">
        <f t="shared" si="6"/>
        <v>NO</v>
      </c>
      <c r="W50" t="str">
        <f t="shared" si="12"/>
        <v>NO</v>
      </c>
      <c r="X50" t="str">
        <f t="shared" si="7"/>
        <v>NO</v>
      </c>
      <c r="Y50" t="str">
        <f t="shared" si="8"/>
        <v>NO</v>
      </c>
      <c r="Z50" t="str">
        <f t="shared" si="9"/>
        <v>NO</v>
      </c>
      <c r="AA50">
        <f t="shared" si="10"/>
        <v>0</v>
      </c>
      <c r="AB50" s="11">
        <f>ProVation!H50</f>
        <v>0</v>
      </c>
      <c r="AC50" s="12">
        <f t="shared" si="13"/>
        <v>0</v>
      </c>
      <c r="AD50" t="str">
        <f t="shared" si="14"/>
        <v>NO</v>
      </c>
      <c r="AE50" t="str">
        <f t="shared" si="15"/>
        <v>NO</v>
      </c>
      <c r="AF50" s="14" t="str">
        <f t="shared" si="16"/>
        <v/>
      </c>
    </row>
    <row r="51" spans="1:32" ht="17.25" x14ac:dyDescent="0.3">
      <c r="A51">
        <f>ProVation!B51</f>
        <v>0</v>
      </c>
      <c r="B51" t="str">
        <f>LEFT(ProVation!E51, 10)</f>
        <v/>
      </c>
      <c r="C51">
        <f>ProVation!C51</f>
        <v>0</v>
      </c>
      <c r="D51">
        <f>ProVation!D51</f>
        <v>0</v>
      </c>
      <c r="E51" t="str">
        <f>IF(ISNUMBER(SEARCH("caecum",ProVation!G51)),"YES", "NO")</f>
        <v>NO</v>
      </c>
      <c r="F51" t="str">
        <f>IF(ISNUMBER(SEARCH("ileum",ProVation!G51)),"YES", "NO")</f>
        <v>NO</v>
      </c>
      <c r="G51" t="str">
        <f>IF(ISNUMBER(SEARCH("ileocolonic anastomosis",ProVation!G51)),"YES", "NO")</f>
        <v>NO</v>
      </c>
      <c r="H51" s="2" t="str">
        <f t="shared" si="11"/>
        <v>NO</v>
      </c>
      <c r="Q51" t="str">
        <f t="shared" si="1"/>
        <v>NO</v>
      </c>
      <c r="R51" t="str">
        <f t="shared" si="2"/>
        <v>NO</v>
      </c>
      <c r="S51" t="str">
        <f t="shared" si="3"/>
        <v>NO</v>
      </c>
      <c r="T51" t="str">
        <f t="shared" si="17"/>
        <v>NO</v>
      </c>
      <c r="U51" t="str">
        <f t="shared" si="5"/>
        <v>NO</v>
      </c>
      <c r="V51" t="str">
        <f t="shared" si="6"/>
        <v>NO</v>
      </c>
      <c r="W51" t="str">
        <f t="shared" si="12"/>
        <v>NO</v>
      </c>
      <c r="X51" t="str">
        <f t="shared" si="7"/>
        <v>NO</v>
      </c>
      <c r="Y51" t="str">
        <f t="shared" si="8"/>
        <v>NO</v>
      </c>
      <c r="Z51" t="str">
        <f t="shared" si="9"/>
        <v>NO</v>
      </c>
      <c r="AA51">
        <f t="shared" si="10"/>
        <v>0</v>
      </c>
      <c r="AB51" s="11">
        <f>ProVation!H51</f>
        <v>0</v>
      </c>
      <c r="AC51" s="12">
        <f t="shared" si="13"/>
        <v>0</v>
      </c>
      <c r="AD51" t="str">
        <f t="shared" si="14"/>
        <v>NO</v>
      </c>
      <c r="AE51" t="str">
        <f t="shared" si="15"/>
        <v>NO</v>
      </c>
      <c r="AF51" s="14" t="str">
        <f t="shared" si="16"/>
        <v/>
      </c>
    </row>
    <row r="52" spans="1:32" ht="17.25" x14ac:dyDescent="0.3">
      <c r="A52">
        <f>ProVation!B52</f>
        <v>0</v>
      </c>
      <c r="B52" t="str">
        <f>LEFT(ProVation!E52, 10)</f>
        <v/>
      </c>
      <c r="C52">
        <f>ProVation!C52</f>
        <v>0</v>
      </c>
      <c r="D52">
        <f>ProVation!D52</f>
        <v>0</v>
      </c>
      <c r="E52" t="str">
        <f>IF(ISNUMBER(SEARCH("caecum",ProVation!G52)),"YES", "NO")</f>
        <v>NO</v>
      </c>
      <c r="F52" t="str">
        <f>IF(ISNUMBER(SEARCH("ileum",ProVation!G52)),"YES", "NO")</f>
        <v>NO</v>
      </c>
      <c r="G52" t="str">
        <f>IF(ISNUMBER(SEARCH("ileocolonic anastomosis",ProVation!G52)),"YES", "NO")</f>
        <v>NO</v>
      </c>
      <c r="H52" s="2" t="str">
        <f t="shared" si="11"/>
        <v>NO</v>
      </c>
      <c r="Q52" t="str">
        <f t="shared" si="1"/>
        <v>NO</v>
      </c>
      <c r="R52" t="str">
        <f t="shared" si="2"/>
        <v>NO</v>
      </c>
      <c r="S52" t="str">
        <f t="shared" si="3"/>
        <v>NO</v>
      </c>
      <c r="T52" t="str">
        <f t="shared" si="17"/>
        <v>NO</v>
      </c>
      <c r="U52" t="str">
        <f t="shared" si="5"/>
        <v>NO</v>
      </c>
      <c r="V52" t="str">
        <f t="shared" si="6"/>
        <v>NO</v>
      </c>
      <c r="W52" t="str">
        <f t="shared" si="12"/>
        <v>NO</v>
      </c>
      <c r="X52" t="str">
        <f t="shared" si="7"/>
        <v>NO</v>
      </c>
      <c r="Y52" t="str">
        <f t="shared" si="8"/>
        <v>NO</v>
      </c>
      <c r="Z52" t="str">
        <f t="shared" si="9"/>
        <v>NO</v>
      </c>
      <c r="AA52">
        <f t="shared" si="10"/>
        <v>0</v>
      </c>
      <c r="AB52" s="11">
        <f>ProVation!H52</f>
        <v>0</v>
      </c>
      <c r="AC52" s="12">
        <f t="shared" si="13"/>
        <v>0</v>
      </c>
      <c r="AD52" t="str">
        <f t="shared" si="14"/>
        <v>NO</v>
      </c>
      <c r="AE52" t="str">
        <f t="shared" si="15"/>
        <v>NO</v>
      </c>
      <c r="AF52" s="14" t="str">
        <f t="shared" si="16"/>
        <v/>
      </c>
    </row>
    <row r="53" spans="1:32" ht="17.25" x14ac:dyDescent="0.3">
      <c r="A53">
        <f>ProVation!B53</f>
        <v>0</v>
      </c>
      <c r="B53" t="str">
        <f>LEFT(ProVation!E53, 10)</f>
        <v/>
      </c>
      <c r="C53">
        <f>ProVation!C53</f>
        <v>0</v>
      </c>
      <c r="D53">
        <f>ProVation!D53</f>
        <v>0</v>
      </c>
      <c r="E53" t="str">
        <f>IF(ISNUMBER(SEARCH("caecum",ProVation!G53)),"YES", "NO")</f>
        <v>NO</v>
      </c>
      <c r="F53" t="str">
        <f>IF(ISNUMBER(SEARCH("ileum",ProVation!G53)),"YES", "NO")</f>
        <v>NO</v>
      </c>
      <c r="G53" t="str">
        <f>IF(ISNUMBER(SEARCH("ileocolonic anastomosis",ProVation!G53)),"YES", "NO")</f>
        <v>NO</v>
      </c>
      <c r="H53" s="2" t="str">
        <f t="shared" si="11"/>
        <v>NO</v>
      </c>
      <c r="Q53" t="str">
        <f t="shared" si="1"/>
        <v>NO</v>
      </c>
      <c r="R53" t="str">
        <f t="shared" si="2"/>
        <v>NO</v>
      </c>
      <c r="S53" t="str">
        <f t="shared" si="3"/>
        <v>NO</v>
      </c>
      <c r="T53" t="str">
        <f t="shared" si="17"/>
        <v>NO</v>
      </c>
      <c r="U53" t="str">
        <f t="shared" si="5"/>
        <v>NO</v>
      </c>
      <c r="V53" t="str">
        <f t="shared" si="6"/>
        <v>NO</v>
      </c>
      <c r="W53" t="str">
        <f t="shared" si="12"/>
        <v>NO</v>
      </c>
      <c r="X53" t="str">
        <f t="shared" si="7"/>
        <v>NO</v>
      </c>
      <c r="Y53" t="str">
        <f t="shared" si="8"/>
        <v>NO</v>
      </c>
      <c r="Z53" t="str">
        <f t="shared" si="9"/>
        <v>NO</v>
      </c>
      <c r="AA53">
        <f t="shared" si="10"/>
        <v>0</v>
      </c>
      <c r="AB53" s="11">
        <f>ProVation!H53</f>
        <v>0</v>
      </c>
      <c r="AC53" s="12">
        <f t="shared" si="13"/>
        <v>0</v>
      </c>
      <c r="AD53" t="str">
        <f t="shared" si="14"/>
        <v>NO</v>
      </c>
      <c r="AE53" t="str">
        <f t="shared" si="15"/>
        <v>NO</v>
      </c>
      <c r="AF53" s="14" t="str">
        <f t="shared" si="16"/>
        <v/>
      </c>
    </row>
    <row r="54" spans="1:32" ht="17.25" x14ac:dyDescent="0.3">
      <c r="A54">
        <f>ProVation!B54</f>
        <v>0</v>
      </c>
      <c r="B54" t="str">
        <f>LEFT(ProVation!E54, 10)</f>
        <v/>
      </c>
      <c r="C54">
        <f>ProVation!C54</f>
        <v>0</v>
      </c>
      <c r="D54">
        <f>ProVation!D54</f>
        <v>0</v>
      </c>
      <c r="E54" t="str">
        <f>IF(ISNUMBER(SEARCH("caecum",ProVation!G54)),"YES", "NO")</f>
        <v>NO</v>
      </c>
      <c r="F54" t="str">
        <f>IF(ISNUMBER(SEARCH("ileum",ProVation!G54)),"YES", "NO")</f>
        <v>NO</v>
      </c>
      <c r="G54" t="str">
        <f>IF(ISNUMBER(SEARCH("ileocolonic anastomosis",ProVation!G54)),"YES", "NO")</f>
        <v>NO</v>
      </c>
      <c r="H54" s="2" t="str">
        <f t="shared" si="11"/>
        <v>NO</v>
      </c>
      <c r="Q54" t="str">
        <f t="shared" si="1"/>
        <v>NO</v>
      </c>
      <c r="R54" t="str">
        <f t="shared" si="2"/>
        <v>NO</v>
      </c>
      <c r="S54" t="str">
        <f t="shared" si="3"/>
        <v>NO</v>
      </c>
      <c r="T54" t="str">
        <f t="shared" si="17"/>
        <v>NO</v>
      </c>
      <c r="U54" t="str">
        <f t="shared" si="5"/>
        <v>NO</v>
      </c>
      <c r="V54" t="str">
        <f t="shared" si="6"/>
        <v>NO</v>
      </c>
      <c r="W54" t="str">
        <f t="shared" si="12"/>
        <v>NO</v>
      </c>
      <c r="X54" t="str">
        <f t="shared" si="7"/>
        <v>NO</v>
      </c>
      <c r="Y54" t="str">
        <f t="shared" si="8"/>
        <v>NO</v>
      </c>
      <c r="Z54" t="str">
        <f t="shared" si="9"/>
        <v>NO</v>
      </c>
      <c r="AA54">
        <f t="shared" si="10"/>
        <v>0</v>
      </c>
      <c r="AB54" s="11">
        <f>ProVation!H54</f>
        <v>0</v>
      </c>
      <c r="AC54" s="12">
        <f t="shared" si="13"/>
        <v>0</v>
      </c>
      <c r="AD54" t="str">
        <f t="shared" si="14"/>
        <v>NO</v>
      </c>
      <c r="AE54" t="str">
        <f t="shared" si="15"/>
        <v>NO</v>
      </c>
      <c r="AF54" s="14" t="str">
        <f t="shared" si="16"/>
        <v/>
      </c>
    </row>
    <row r="55" spans="1:32" ht="17.25" x14ac:dyDescent="0.3">
      <c r="A55">
        <f>ProVation!B55</f>
        <v>0</v>
      </c>
      <c r="B55" t="str">
        <f>LEFT(ProVation!E55, 10)</f>
        <v/>
      </c>
      <c r="C55">
        <f>ProVation!C55</f>
        <v>0</v>
      </c>
      <c r="D55">
        <f>ProVation!D55</f>
        <v>0</v>
      </c>
      <c r="E55" t="str">
        <f>IF(ISNUMBER(SEARCH("caecum",ProVation!G55)),"YES", "NO")</f>
        <v>NO</v>
      </c>
      <c r="F55" t="str">
        <f>IF(ISNUMBER(SEARCH("ileum",ProVation!G55)),"YES", "NO")</f>
        <v>NO</v>
      </c>
      <c r="G55" t="str">
        <f>IF(ISNUMBER(SEARCH("ileocolonic anastomosis",ProVation!G55)),"YES", "NO")</f>
        <v>NO</v>
      </c>
      <c r="H55" s="2" t="str">
        <f t="shared" si="11"/>
        <v>NO</v>
      </c>
      <c r="Q55" t="str">
        <f t="shared" si="1"/>
        <v>NO</v>
      </c>
      <c r="R55" t="str">
        <f t="shared" si="2"/>
        <v>NO</v>
      </c>
      <c r="S55" t="str">
        <f t="shared" si="3"/>
        <v>NO</v>
      </c>
      <c r="T55" t="str">
        <f t="shared" si="17"/>
        <v>NO</v>
      </c>
      <c r="U55" t="str">
        <f t="shared" si="5"/>
        <v>NO</v>
      </c>
      <c r="V55" t="str">
        <f t="shared" si="6"/>
        <v>NO</v>
      </c>
      <c r="W55" t="str">
        <f t="shared" si="12"/>
        <v>NO</v>
      </c>
      <c r="X55" t="str">
        <f t="shared" si="7"/>
        <v>NO</v>
      </c>
      <c r="Y55" t="str">
        <f t="shared" si="8"/>
        <v>NO</v>
      </c>
      <c r="Z55" t="str">
        <f t="shared" si="9"/>
        <v>NO</v>
      </c>
      <c r="AA55">
        <f t="shared" si="10"/>
        <v>0</v>
      </c>
      <c r="AB55" s="11">
        <f>ProVation!H55</f>
        <v>0</v>
      </c>
      <c r="AC55" s="12">
        <f t="shared" si="13"/>
        <v>0</v>
      </c>
      <c r="AD55" t="str">
        <f t="shared" si="14"/>
        <v>NO</v>
      </c>
      <c r="AE55" t="str">
        <f t="shared" si="15"/>
        <v>NO</v>
      </c>
      <c r="AF55" s="14" t="str">
        <f t="shared" si="16"/>
        <v/>
      </c>
    </row>
    <row r="56" spans="1:32" ht="17.25" x14ac:dyDescent="0.3">
      <c r="A56">
        <f>ProVation!B56</f>
        <v>0</v>
      </c>
      <c r="B56" t="str">
        <f>LEFT(ProVation!E56, 10)</f>
        <v/>
      </c>
      <c r="C56">
        <f>ProVation!C56</f>
        <v>0</v>
      </c>
      <c r="D56">
        <f>ProVation!D56</f>
        <v>0</v>
      </c>
      <c r="E56" t="str">
        <f>IF(ISNUMBER(SEARCH("caecum",ProVation!G56)),"YES", "NO")</f>
        <v>NO</v>
      </c>
      <c r="F56" t="str">
        <f>IF(ISNUMBER(SEARCH("ileum",ProVation!G56)),"YES", "NO")</f>
        <v>NO</v>
      </c>
      <c r="G56" t="str">
        <f>IF(ISNUMBER(SEARCH("ileocolonic anastomosis",ProVation!G56)),"YES", "NO")</f>
        <v>NO</v>
      </c>
      <c r="H56" s="2" t="str">
        <f t="shared" si="11"/>
        <v>NO</v>
      </c>
      <c r="Q56" t="str">
        <f t="shared" si="1"/>
        <v>NO</v>
      </c>
      <c r="R56" t="str">
        <f t="shared" si="2"/>
        <v>NO</v>
      </c>
      <c r="S56" t="str">
        <f t="shared" si="3"/>
        <v>NO</v>
      </c>
      <c r="T56" t="str">
        <f t="shared" si="17"/>
        <v>NO</v>
      </c>
      <c r="U56" t="str">
        <f t="shared" si="5"/>
        <v>NO</v>
      </c>
      <c r="V56" t="str">
        <f t="shared" si="6"/>
        <v>NO</v>
      </c>
      <c r="W56" t="str">
        <f t="shared" si="12"/>
        <v>NO</v>
      </c>
      <c r="X56" t="str">
        <f t="shared" si="7"/>
        <v>NO</v>
      </c>
      <c r="Y56" t="str">
        <f t="shared" si="8"/>
        <v>NO</v>
      </c>
      <c r="Z56" t="str">
        <f t="shared" si="9"/>
        <v>NO</v>
      </c>
      <c r="AA56">
        <f t="shared" si="10"/>
        <v>0</v>
      </c>
      <c r="AB56" s="11">
        <f>ProVation!H56</f>
        <v>0</v>
      </c>
      <c r="AC56" s="12">
        <f t="shared" si="13"/>
        <v>0</v>
      </c>
      <c r="AD56" t="str">
        <f t="shared" si="14"/>
        <v>NO</v>
      </c>
      <c r="AE56" t="str">
        <f t="shared" si="15"/>
        <v>NO</v>
      </c>
      <c r="AF56" s="14" t="str">
        <f t="shared" si="16"/>
        <v/>
      </c>
    </row>
    <row r="57" spans="1:32" ht="17.25" x14ac:dyDescent="0.3">
      <c r="A57">
        <f>ProVation!B57</f>
        <v>0</v>
      </c>
      <c r="B57" t="str">
        <f>LEFT(ProVation!E57, 10)</f>
        <v/>
      </c>
      <c r="C57">
        <f>ProVation!C57</f>
        <v>0</v>
      </c>
      <c r="D57">
        <f>ProVation!D57</f>
        <v>0</v>
      </c>
      <c r="E57" t="str">
        <f>IF(ISNUMBER(SEARCH("caecum",ProVation!G57)),"YES", "NO")</f>
        <v>NO</v>
      </c>
      <c r="F57" t="str">
        <f>IF(ISNUMBER(SEARCH("ileum",ProVation!G57)),"YES", "NO")</f>
        <v>NO</v>
      </c>
      <c r="G57" t="str">
        <f>IF(ISNUMBER(SEARCH("ileocolonic anastomosis",ProVation!G57)),"YES", "NO")</f>
        <v>NO</v>
      </c>
      <c r="H57" s="2" t="str">
        <f t="shared" si="11"/>
        <v>NO</v>
      </c>
      <c r="Q57" t="str">
        <f t="shared" si="1"/>
        <v>NO</v>
      </c>
      <c r="R57" t="str">
        <f t="shared" si="2"/>
        <v>NO</v>
      </c>
      <c r="S57" t="str">
        <f t="shared" si="3"/>
        <v>NO</v>
      </c>
      <c r="T57" t="str">
        <f t="shared" si="17"/>
        <v>NO</v>
      </c>
      <c r="U57" t="str">
        <f t="shared" si="5"/>
        <v>NO</v>
      </c>
      <c r="V57" t="str">
        <f t="shared" si="6"/>
        <v>NO</v>
      </c>
      <c r="W57" t="str">
        <f t="shared" si="12"/>
        <v>NO</v>
      </c>
      <c r="X57" t="str">
        <f t="shared" si="7"/>
        <v>NO</v>
      </c>
      <c r="Y57" t="str">
        <f t="shared" si="8"/>
        <v>NO</v>
      </c>
      <c r="Z57" t="str">
        <f t="shared" si="9"/>
        <v>NO</v>
      </c>
      <c r="AA57">
        <f t="shared" si="10"/>
        <v>0</v>
      </c>
      <c r="AB57" s="11">
        <f>ProVation!H57</f>
        <v>0</v>
      </c>
      <c r="AC57" s="12">
        <f t="shared" si="13"/>
        <v>0</v>
      </c>
      <c r="AD57" t="str">
        <f t="shared" si="14"/>
        <v>NO</v>
      </c>
      <c r="AE57" t="str">
        <f t="shared" si="15"/>
        <v>NO</v>
      </c>
      <c r="AF57" s="14" t="str">
        <f t="shared" si="16"/>
        <v/>
      </c>
    </row>
    <row r="58" spans="1:32" ht="17.25" x14ac:dyDescent="0.3">
      <c r="A58">
        <f>ProVation!B58</f>
        <v>0</v>
      </c>
      <c r="B58" t="str">
        <f>LEFT(ProVation!E58, 10)</f>
        <v/>
      </c>
      <c r="C58">
        <f>ProVation!C58</f>
        <v>0</v>
      </c>
      <c r="D58">
        <f>ProVation!D58</f>
        <v>0</v>
      </c>
      <c r="E58" t="str">
        <f>IF(ISNUMBER(SEARCH("caecum",ProVation!G58)),"YES", "NO")</f>
        <v>NO</v>
      </c>
      <c r="F58" t="str">
        <f>IF(ISNUMBER(SEARCH("ileum",ProVation!G58)),"YES", "NO")</f>
        <v>NO</v>
      </c>
      <c r="G58" t="str">
        <f>IF(ISNUMBER(SEARCH("ileocolonic anastomosis",ProVation!G58)),"YES", "NO")</f>
        <v>NO</v>
      </c>
      <c r="H58" s="2" t="str">
        <f t="shared" si="11"/>
        <v>NO</v>
      </c>
      <c r="Q58" t="str">
        <f t="shared" si="1"/>
        <v>NO</v>
      </c>
      <c r="R58" t="str">
        <f t="shared" si="2"/>
        <v>NO</v>
      </c>
      <c r="S58" t="str">
        <f t="shared" si="3"/>
        <v>NO</v>
      </c>
      <c r="T58" t="str">
        <f t="shared" si="17"/>
        <v>NO</v>
      </c>
      <c r="U58" t="str">
        <f t="shared" si="5"/>
        <v>NO</v>
      </c>
      <c r="V58" t="str">
        <f t="shared" si="6"/>
        <v>NO</v>
      </c>
      <c r="W58" t="str">
        <f t="shared" si="12"/>
        <v>NO</v>
      </c>
      <c r="X58" t="str">
        <f t="shared" si="7"/>
        <v>NO</v>
      </c>
      <c r="Y58" t="str">
        <f t="shared" si="8"/>
        <v>NO</v>
      </c>
      <c r="Z58" t="str">
        <f t="shared" si="9"/>
        <v>NO</v>
      </c>
      <c r="AA58">
        <f t="shared" si="10"/>
        <v>0</v>
      </c>
      <c r="AB58" s="11">
        <f>ProVation!H58</f>
        <v>0</v>
      </c>
      <c r="AC58" s="12">
        <f t="shared" si="13"/>
        <v>0</v>
      </c>
      <c r="AD58" t="str">
        <f t="shared" si="14"/>
        <v>NO</v>
      </c>
      <c r="AE58" t="str">
        <f t="shared" si="15"/>
        <v>NO</v>
      </c>
      <c r="AF58" s="14" t="str">
        <f t="shared" si="16"/>
        <v/>
      </c>
    </row>
    <row r="59" spans="1:32" ht="17.25" x14ac:dyDescent="0.3">
      <c r="A59">
        <f>ProVation!B59</f>
        <v>0</v>
      </c>
      <c r="B59" t="str">
        <f>LEFT(ProVation!E59, 10)</f>
        <v/>
      </c>
      <c r="C59">
        <f>ProVation!C59</f>
        <v>0</v>
      </c>
      <c r="D59">
        <f>ProVation!D59</f>
        <v>0</v>
      </c>
      <c r="E59" t="str">
        <f>IF(ISNUMBER(SEARCH("caecum",ProVation!G59)),"YES", "NO")</f>
        <v>NO</v>
      </c>
      <c r="F59" t="str">
        <f>IF(ISNUMBER(SEARCH("ileum",ProVation!G59)),"YES", "NO")</f>
        <v>NO</v>
      </c>
      <c r="G59" t="str">
        <f>IF(ISNUMBER(SEARCH("ileocolonic anastomosis",ProVation!G59)),"YES", "NO")</f>
        <v>NO</v>
      </c>
      <c r="H59" s="2" t="str">
        <f t="shared" si="11"/>
        <v>NO</v>
      </c>
      <c r="Q59" t="str">
        <f t="shared" si="1"/>
        <v>NO</v>
      </c>
      <c r="R59" t="str">
        <f t="shared" si="2"/>
        <v>NO</v>
      </c>
      <c r="S59" t="str">
        <f t="shared" si="3"/>
        <v>NO</v>
      </c>
      <c r="T59" t="str">
        <f t="shared" si="17"/>
        <v>NO</v>
      </c>
      <c r="U59" t="str">
        <f t="shared" si="5"/>
        <v>NO</v>
      </c>
      <c r="V59" t="str">
        <f t="shared" si="6"/>
        <v>NO</v>
      </c>
      <c r="W59" t="str">
        <f t="shared" si="12"/>
        <v>NO</v>
      </c>
      <c r="X59" t="str">
        <f t="shared" si="7"/>
        <v>NO</v>
      </c>
      <c r="Y59" t="str">
        <f t="shared" si="8"/>
        <v>NO</v>
      </c>
      <c r="Z59" t="str">
        <f t="shared" si="9"/>
        <v>NO</v>
      </c>
      <c r="AA59">
        <f t="shared" si="10"/>
        <v>0</v>
      </c>
      <c r="AB59" s="11">
        <f>ProVation!H59</f>
        <v>0</v>
      </c>
      <c r="AC59" s="12">
        <f t="shared" si="13"/>
        <v>0</v>
      </c>
      <c r="AD59" t="str">
        <f t="shared" si="14"/>
        <v>NO</v>
      </c>
      <c r="AE59" t="str">
        <f t="shared" si="15"/>
        <v>NO</v>
      </c>
      <c r="AF59" s="14" t="str">
        <f t="shared" si="16"/>
        <v/>
      </c>
    </row>
    <row r="60" spans="1:32" ht="17.25" x14ac:dyDescent="0.3">
      <c r="A60">
        <f>ProVation!B60</f>
        <v>0</v>
      </c>
      <c r="B60" t="str">
        <f>LEFT(ProVation!E60, 10)</f>
        <v/>
      </c>
      <c r="C60">
        <f>ProVation!C60</f>
        <v>0</v>
      </c>
      <c r="D60">
        <f>ProVation!D60</f>
        <v>0</v>
      </c>
      <c r="E60" t="str">
        <f>IF(ISNUMBER(SEARCH("caecum",ProVation!G60)),"YES", "NO")</f>
        <v>NO</v>
      </c>
      <c r="F60" t="str">
        <f>IF(ISNUMBER(SEARCH("ileum",ProVation!G60)),"YES", "NO")</f>
        <v>NO</v>
      </c>
      <c r="G60" t="str">
        <f>IF(ISNUMBER(SEARCH("ileocolonic anastomosis",ProVation!G60)),"YES", "NO")</f>
        <v>NO</v>
      </c>
      <c r="H60" s="2" t="str">
        <f t="shared" si="11"/>
        <v>NO</v>
      </c>
      <c r="Q60" t="str">
        <f t="shared" si="1"/>
        <v>NO</v>
      </c>
      <c r="R60" t="str">
        <f t="shared" si="2"/>
        <v>NO</v>
      </c>
      <c r="S60" t="str">
        <f t="shared" si="3"/>
        <v>NO</v>
      </c>
      <c r="T60" t="str">
        <f t="shared" si="17"/>
        <v>NO</v>
      </c>
      <c r="U60" t="str">
        <f t="shared" si="5"/>
        <v>NO</v>
      </c>
      <c r="V60" t="str">
        <f t="shared" si="6"/>
        <v>NO</v>
      </c>
      <c r="W60" t="str">
        <f t="shared" si="12"/>
        <v>NO</v>
      </c>
      <c r="X60" t="str">
        <f t="shared" si="7"/>
        <v>NO</v>
      </c>
      <c r="Y60" t="str">
        <f t="shared" si="8"/>
        <v>NO</v>
      </c>
      <c r="Z60" t="str">
        <f t="shared" si="9"/>
        <v>NO</v>
      </c>
      <c r="AA60">
        <f t="shared" si="10"/>
        <v>0</v>
      </c>
      <c r="AB60" s="11">
        <f>ProVation!H60</f>
        <v>0</v>
      </c>
      <c r="AC60" s="12">
        <f t="shared" si="13"/>
        <v>0</v>
      </c>
      <c r="AD60" t="str">
        <f t="shared" si="14"/>
        <v>NO</v>
      </c>
      <c r="AE60" t="str">
        <f t="shared" si="15"/>
        <v>NO</v>
      </c>
      <c r="AF60" s="14" t="str">
        <f t="shared" si="16"/>
        <v/>
      </c>
    </row>
    <row r="61" spans="1:32" ht="17.25" x14ac:dyDescent="0.3">
      <c r="A61">
        <f>ProVation!B61</f>
        <v>0</v>
      </c>
      <c r="B61" t="str">
        <f>LEFT(ProVation!E61, 10)</f>
        <v/>
      </c>
      <c r="C61">
        <f>ProVation!C61</f>
        <v>0</v>
      </c>
      <c r="D61">
        <f>ProVation!D61</f>
        <v>0</v>
      </c>
      <c r="E61" t="str">
        <f>IF(ISNUMBER(SEARCH("caecum",ProVation!G61)),"YES", "NO")</f>
        <v>NO</v>
      </c>
      <c r="F61" t="str">
        <f>IF(ISNUMBER(SEARCH("ileum",ProVation!G61)),"YES", "NO")</f>
        <v>NO</v>
      </c>
      <c r="G61" t="str">
        <f>IF(ISNUMBER(SEARCH("ileocolonic anastomosis",ProVation!G61)),"YES", "NO")</f>
        <v>NO</v>
      </c>
      <c r="H61" s="2" t="str">
        <f t="shared" si="11"/>
        <v>NO</v>
      </c>
      <c r="Q61" t="str">
        <f t="shared" si="1"/>
        <v>NO</v>
      </c>
      <c r="R61" t="str">
        <f t="shared" si="2"/>
        <v>NO</v>
      </c>
      <c r="S61" t="str">
        <f t="shared" si="3"/>
        <v>NO</v>
      </c>
      <c r="T61" t="str">
        <f t="shared" si="17"/>
        <v>NO</v>
      </c>
      <c r="U61" t="str">
        <f t="shared" si="5"/>
        <v>NO</v>
      </c>
      <c r="V61" t="str">
        <f t="shared" si="6"/>
        <v>NO</v>
      </c>
      <c r="W61" t="str">
        <f t="shared" si="12"/>
        <v>NO</v>
      </c>
      <c r="X61" t="str">
        <f t="shared" si="7"/>
        <v>NO</v>
      </c>
      <c r="Y61" t="str">
        <f t="shared" si="8"/>
        <v>NO</v>
      </c>
      <c r="Z61" t="str">
        <f t="shared" si="9"/>
        <v>NO</v>
      </c>
      <c r="AA61">
        <f t="shared" si="10"/>
        <v>0</v>
      </c>
      <c r="AB61" s="11">
        <f>ProVation!H61</f>
        <v>0</v>
      </c>
      <c r="AC61" s="12">
        <f t="shared" si="13"/>
        <v>0</v>
      </c>
      <c r="AD61" t="str">
        <f t="shared" si="14"/>
        <v>NO</v>
      </c>
      <c r="AE61" t="str">
        <f t="shared" si="15"/>
        <v>NO</v>
      </c>
      <c r="AF61" s="14" t="str">
        <f t="shared" si="16"/>
        <v/>
      </c>
    </row>
    <row r="62" spans="1:32" ht="17.25" x14ac:dyDescent="0.3">
      <c r="A62">
        <f>ProVation!B62</f>
        <v>0</v>
      </c>
      <c r="B62" t="str">
        <f>LEFT(ProVation!E62, 10)</f>
        <v/>
      </c>
      <c r="C62">
        <f>ProVation!C62</f>
        <v>0</v>
      </c>
      <c r="D62">
        <f>ProVation!D62</f>
        <v>0</v>
      </c>
      <c r="E62" t="str">
        <f>IF(ISNUMBER(SEARCH("caecum",ProVation!G62)),"YES", "NO")</f>
        <v>NO</v>
      </c>
      <c r="F62" t="str">
        <f>IF(ISNUMBER(SEARCH("ileum",ProVation!G62)),"YES", "NO")</f>
        <v>NO</v>
      </c>
      <c r="G62" t="str">
        <f>IF(ISNUMBER(SEARCH("ileocolonic anastomosis",ProVation!G62)),"YES", "NO")</f>
        <v>NO</v>
      </c>
      <c r="H62" s="2" t="str">
        <f t="shared" si="11"/>
        <v>NO</v>
      </c>
      <c r="Q62" t="str">
        <f t="shared" si="1"/>
        <v>NO</v>
      </c>
      <c r="R62" t="str">
        <f t="shared" si="2"/>
        <v>NO</v>
      </c>
      <c r="S62" t="str">
        <f t="shared" si="3"/>
        <v>NO</v>
      </c>
      <c r="T62" t="str">
        <f t="shared" si="17"/>
        <v>NO</v>
      </c>
      <c r="U62" t="str">
        <f t="shared" si="5"/>
        <v>NO</v>
      </c>
      <c r="V62" t="str">
        <f t="shared" si="6"/>
        <v>NO</v>
      </c>
      <c r="W62" t="str">
        <f t="shared" si="12"/>
        <v>NO</v>
      </c>
      <c r="X62" t="str">
        <f t="shared" si="7"/>
        <v>NO</v>
      </c>
      <c r="Y62" t="str">
        <f t="shared" si="8"/>
        <v>NO</v>
      </c>
      <c r="Z62" t="str">
        <f t="shared" si="9"/>
        <v>NO</v>
      </c>
      <c r="AA62">
        <f t="shared" si="10"/>
        <v>0</v>
      </c>
      <c r="AB62" s="11">
        <f>ProVation!H62</f>
        <v>0</v>
      </c>
      <c r="AC62" s="12">
        <f t="shared" si="13"/>
        <v>0</v>
      </c>
      <c r="AD62" t="str">
        <f t="shared" si="14"/>
        <v>NO</v>
      </c>
      <c r="AE62" t="str">
        <f t="shared" si="15"/>
        <v>NO</v>
      </c>
      <c r="AF62" s="14" t="str">
        <f t="shared" si="16"/>
        <v/>
      </c>
    </row>
    <row r="63" spans="1:32" ht="17.25" x14ac:dyDescent="0.3">
      <c r="A63">
        <f>ProVation!B63</f>
        <v>0</v>
      </c>
      <c r="B63" t="str">
        <f>LEFT(ProVation!E63, 10)</f>
        <v/>
      </c>
      <c r="C63">
        <f>ProVation!C63</f>
        <v>0</v>
      </c>
      <c r="D63">
        <f>ProVation!D63</f>
        <v>0</v>
      </c>
      <c r="E63" t="str">
        <f>IF(ISNUMBER(SEARCH("caecum",ProVation!G63)),"YES", "NO")</f>
        <v>NO</v>
      </c>
      <c r="F63" t="str">
        <f>IF(ISNUMBER(SEARCH("ileum",ProVation!G63)),"YES", "NO")</f>
        <v>NO</v>
      </c>
      <c r="G63" t="str">
        <f>IF(ISNUMBER(SEARCH("ileocolonic anastomosis",ProVation!G63)),"YES", "NO")</f>
        <v>NO</v>
      </c>
      <c r="H63" s="2" t="str">
        <f t="shared" si="11"/>
        <v>NO</v>
      </c>
      <c r="Q63" t="str">
        <f t="shared" si="1"/>
        <v>NO</v>
      </c>
      <c r="R63" t="str">
        <f t="shared" si="2"/>
        <v>NO</v>
      </c>
      <c r="S63" t="str">
        <f t="shared" si="3"/>
        <v>NO</v>
      </c>
      <c r="T63" t="str">
        <f t="shared" si="17"/>
        <v>NO</v>
      </c>
      <c r="U63" t="str">
        <f t="shared" si="5"/>
        <v>NO</v>
      </c>
      <c r="V63" t="str">
        <f t="shared" si="6"/>
        <v>NO</v>
      </c>
      <c r="W63" t="str">
        <f t="shared" si="12"/>
        <v>NO</v>
      </c>
      <c r="X63" t="str">
        <f t="shared" si="7"/>
        <v>NO</v>
      </c>
      <c r="Y63" t="str">
        <f t="shared" si="8"/>
        <v>NO</v>
      </c>
      <c r="Z63" t="str">
        <f t="shared" si="9"/>
        <v>NO</v>
      </c>
      <c r="AA63">
        <f t="shared" si="10"/>
        <v>0</v>
      </c>
      <c r="AB63" s="11">
        <f>ProVation!H63</f>
        <v>0</v>
      </c>
      <c r="AC63" s="12">
        <f t="shared" si="13"/>
        <v>0</v>
      </c>
      <c r="AD63" t="str">
        <f t="shared" si="14"/>
        <v>NO</v>
      </c>
      <c r="AE63" t="str">
        <f t="shared" si="15"/>
        <v>NO</v>
      </c>
      <c r="AF63" s="14" t="str">
        <f t="shared" si="16"/>
        <v/>
      </c>
    </row>
    <row r="64" spans="1:32" ht="17.25" x14ac:dyDescent="0.3">
      <c r="A64">
        <f>ProVation!B64</f>
        <v>0</v>
      </c>
      <c r="B64" t="str">
        <f>LEFT(ProVation!E64, 10)</f>
        <v/>
      </c>
      <c r="C64">
        <f>ProVation!C64</f>
        <v>0</v>
      </c>
      <c r="D64">
        <f>ProVation!D64</f>
        <v>0</v>
      </c>
      <c r="E64" t="str">
        <f>IF(ISNUMBER(SEARCH("caecum",ProVation!G64)),"YES", "NO")</f>
        <v>NO</v>
      </c>
      <c r="F64" t="str">
        <f>IF(ISNUMBER(SEARCH("ileum",ProVation!G64)),"YES", "NO")</f>
        <v>NO</v>
      </c>
      <c r="G64" t="str">
        <f>IF(ISNUMBER(SEARCH("ileocolonic anastomosis",ProVation!G64)),"YES", "NO")</f>
        <v>NO</v>
      </c>
      <c r="H64" s="2" t="str">
        <f t="shared" si="11"/>
        <v>NO</v>
      </c>
      <c r="Q64" t="str">
        <f t="shared" si="1"/>
        <v>NO</v>
      </c>
      <c r="R64" t="str">
        <f t="shared" si="2"/>
        <v>NO</v>
      </c>
      <c r="S64" t="str">
        <f t="shared" si="3"/>
        <v>NO</v>
      </c>
      <c r="T64" t="str">
        <f t="shared" si="17"/>
        <v>NO</v>
      </c>
      <c r="U64" t="str">
        <f t="shared" si="5"/>
        <v>NO</v>
      </c>
      <c r="V64" t="str">
        <f t="shared" si="6"/>
        <v>NO</v>
      </c>
      <c r="W64" t="str">
        <f t="shared" si="12"/>
        <v>NO</v>
      </c>
      <c r="X64" t="str">
        <f t="shared" si="7"/>
        <v>NO</v>
      </c>
      <c r="Y64" t="str">
        <f t="shared" si="8"/>
        <v>NO</v>
      </c>
      <c r="Z64" t="str">
        <f t="shared" si="9"/>
        <v>NO</v>
      </c>
      <c r="AA64">
        <f t="shared" si="10"/>
        <v>0</v>
      </c>
      <c r="AB64" s="11">
        <f>ProVation!H64</f>
        <v>0</v>
      </c>
      <c r="AC64" s="12">
        <f t="shared" si="13"/>
        <v>0</v>
      </c>
      <c r="AD64" t="str">
        <f t="shared" si="14"/>
        <v>NO</v>
      </c>
      <c r="AE64" t="str">
        <f t="shared" si="15"/>
        <v>NO</v>
      </c>
      <c r="AF64" s="14" t="str">
        <f t="shared" si="16"/>
        <v/>
      </c>
    </row>
    <row r="65" spans="1:32" ht="17.25" x14ac:dyDescent="0.3">
      <c r="A65">
        <f>ProVation!B65</f>
        <v>0</v>
      </c>
      <c r="B65" t="str">
        <f>LEFT(ProVation!E65, 10)</f>
        <v/>
      </c>
      <c r="C65">
        <f>ProVation!C65</f>
        <v>0</v>
      </c>
      <c r="D65">
        <f>ProVation!D65</f>
        <v>0</v>
      </c>
      <c r="E65" t="str">
        <f>IF(ISNUMBER(SEARCH("caecum",ProVation!G65)),"YES", "NO")</f>
        <v>NO</v>
      </c>
      <c r="F65" t="str">
        <f>IF(ISNUMBER(SEARCH("ileum",ProVation!G65)),"YES", "NO")</f>
        <v>NO</v>
      </c>
      <c r="G65" t="str">
        <f>IF(ISNUMBER(SEARCH("ileocolonic anastomosis",ProVation!G65)),"YES", "NO")</f>
        <v>NO</v>
      </c>
      <c r="H65" s="2" t="str">
        <f t="shared" si="11"/>
        <v>NO</v>
      </c>
      <c r="Q65" t="str">
        <f t="shared" si="1"/>
        <v>NO</v>
      </c>
      <c r="R65" t="str">
        <f t="shared" si="2"/>
        <v>NO</v>
      </c>
      <c r="S65" t="str">
        <f t="shared" si="3"/>
        <v>NO</v>
      </c>
      <c r="T65" t="str">
        <f t="shared" ref="T65:T128" si="18">IF(AND(H65="Yes",C65&gt;49), "YES", "NO")</f>
        <v>NO</v>
      </c>
      <c r="U65" t="str">
        <f t="shared" si="5"/>
        <v>NO</v>
      </c>
      <c r="V65" t="str">
        <f t="shared" si="6"/>
        <v>NO</v>
      </c>
      <c r="W65" t="str">
        <f t="shared" si="12"/>
        <v>NO</v>
      </c>
      <c r="X65" t="str">
        <f t="shared" si="7"/>
        <v>NO</v>
      </c>
      <c r="Y65" t="str">
        <f t="shared" si="8"/>
        <v>NO</v>
      </c>
      <c r="Z65" t="str">
        <f t="shared" si="9"/>
        <v>NO</v>
      </c>
      <c r="AA65">
        <f t="shared" si="10"/>
        <v>0</v>
      </c>
      <c r="AB65" s="11">
        <f>ProVation!H65</f>
        <v>0</v>
      </c>
      <c r="AC65" s="12">
        <f t="shared" si="13"/>
        <v>0</v>
      </c>
      <c r="AD65" t="str">
        <f t="shared" si="14"/>
        <v>NO</v>
      </c>
      <c r="AE65" t="str">
        <f t="shared" si="15"/>
        <v>NO</v>
      </c>
      <c r="AF65" s="14" t="str">
        <f t="shared" si="16"/>
        <v/>
      </c>
    </row>
    <row r="66" spans="1:32" ht="17.25" x14ac:dyDescent="0.3">
      <c r="A66">
        <f>ProVation!B66</f>
        <v>0</v>
      </c>
      <c r="B66" t="str">
        <f>LEFT(ProVation!E66, 10)</f>
        <v/>
      </c>
      <c r="C66">
        <f>ProVation!C66</f>
        <v>0</v>
      </c>
      <c r="D66">
        <f>ProVation!D66</f>
        <v>0</v>
      </c>
      <c r="E66" t="str">
        <f>IF(ISNUMBER(SEARCH("caecum",ProVation!G66)),"YES", "NO")</f>
        <v>NO</v>
      </c>
      <c r="F66" t="str">
        <f>IF(ISNUMBER(SEARCH("ileum",ProVation!G66)),"YES", "NO")</f>
        <v>NO</v>
      </c>
      <c r="G66" t="str">
        <f>IF(ISNUMBER(SEARCH("ileocolonic anastomosis",ProVation!G66)),"YES", "NO")</f>
        <v>NO</v>
      </c>
      <c r="H66" s="2" t="str">
        <f t="shared" si="11"/>
        <v>NO</v>
      </c>
      <c r="Q66" t="str">
        <f t="shared" ref="Q66:Q129" si="19">IF(OR(K66= "TA with LGD", K66= "TA with HGD",K66= "TVA with LGD",K66= "TVA with HGD"), "YES", "NO")</f>
        <v>NO</v>
      </c>
      <c r="R66" t="str">
        <f t="shared" ref="R66:R129" si="20">IF(OR(N66= "SSA/P with Dysplasia", N66= "SSA/P no Dysplasia"), "YES", "NO")</f>
        <v>NO</v>
      </c>
      <c r="S66" t="str">
        <f t="shared" ref="S66:S129" si="21">IF(OR(Q66="Yes",R66="Yes"), "YES", "NO")</f>
        <v>NO</v>
      </c>
      <c r="T66" t="str">
        <f t="shared" si="18"/>
        <v>NO</v>
      </c>
      <c r="U66" t="str">
        <f t="shared" ref="U66:U129" si="22">IF(AND(T66="Yes",Q66="Yes"), "YES", "NO")</f>
        <v>NO</v>
      </c>
      <c r="V66" t="str">
        <f t="shared" ref="V66:V129" si="23">IF(AND(T66="Yes",R66="Yes"), "YES", "NO")</f>
        <v>NO</v>
      </c>
      <c r="W66" t="str">
        <f t="shared" si="12"/>
        <v>NO</v>
      </c>
      <c r="X66" t="str">
        <f t="shared" ref="X66:X129" si="24">IF(OR(M66= "&gt;10MM", K66= "TA with HGD",K66= "TVA with LGD",K66= "TVA with HGD"), "YES", "NO")</f>
        <v>NO</v>
      </c>
      <c r="Y66" t="str">
        <f t="shared" ref="Y66:Y129" si="25">IF(OR(N66= "SSA/P with Dysplasia", P66= "&gt;10MM"), "YES", "NO")</f>
        <v>NO</v>
      </c>
      <c r="Z66" t="str">
        <f t="shared" ref="Z66:Z129" si="26">IF(OR(X66="Yes",Y66="Yes"), "YES", "NO")</f>
        <v>NO</v>
      </c>
      <c r="AA66">
        <f t="shared" ref="AA66:AA129" si="27">O66+L66</f>
        <v>0</v>
      </c>
      <c r="AB66" s="11">
        <f>ProVation!H66</f>
        <v>0</v>
      </c>
      <c r="AC66" s="12">
        <f t="shared" si="13"/>
        <v>0</v>
      </c>
      <c r="AD66" t="str">
        <f t="shared" si="14"/>
        <v>NO</v>
      </c>
      <c r="AE66" t="str">
        <f t="shared" si="15"/>
        <v>NO</v>
      </c>
      <c r="AF66" s="14" t="str">
        <f t="shared" si="16"/>
        <v/>
      </c>
    </row>
    <row r="67" spans="1:32" ht="17.25" x14ac:dyDescent="0.3">
      <c r="A67">
        <f>ProVation!B67</f>
        <v>0</v>
      </c>
      <c r="B67" t="str">
        <f>LEFT(ProVation!E67, 10)</f>
        <v/>
      </c>
      <c r="C67">
        <f>ProVation!C67</f>
        <v>0</v>
      </c>
      <c r="D67">
        <f>ProVation!D67</f>
        <v>0</v>
      </c>
      <c r="E67" t="str">
        <f>IF(ISNUMBER(SEARCH("caecum",ProVation!G67)),"YES", "NO")</f>
        <v>NO</v>
      </c>
      <c r="F67" t="str">
        <f>IF(ISNUMBER(SEARCH("ileum",ProVation!G67)),"YES", "NO")</f>
        <v>NO</v>
      </c>
      <c r="G67" t="str">
        <f>IF(ISNUMBER(SEARCH("ileocolonic anastomosis",ProVation!G67)),"YES", "NO")</f>
        <v>NO</v>
      </c>
      <c r="H67" s="2" t="str">
        <f t="shared" ref="H67:H130" si="28">IF(OR(E67="Yes",F67="Yes",G67="yes"), "YES", "NO")</f>
        <v>NO</v>
      </c>
      <c r="Q67" t="str">
        <f t="shared" si="19"/>
        <v>NO</v>
      </c>
      <c r="R67" t="str">
        <f t="shared" si="20"/>
        <v>NO</v>
      </c>
      <c r="S67" t="str">
        <f t="shared" si="21"/>
        <v>NO</v>
      </c>
      <c r="T67" t="str">
        <f t="shared" si="18"/>
        <v>NO</v>
      </c>
      <c r="U67" t="str">
        <f t="shared" si="22"/>
        <v>NO</v>
      </c>
      <c r="V67" t="str">
        <f t="shared" si="23"/>
        <v>NO</v>
      </c>
      <c r="W67" t="str">
        <f t="shared" ref="W67:W130" si="29">IF(AND(T67="Yes",S67="Yes"), "YES", "NO")</f>
        <v>NO</v>
      </c>
      <c r="X67" t="str">
        <f t="shared" si="24"/>
        <v>NO</v>
      </c>
      <c r="Y67" t="str">
        <f t="shared" si="25"/>
        <v>NO</v>
      </c>
      <c r="Z67" t="str">
        <f t="shared" si="26"/>
        <v>NO</v>
      </c>
      <c r="AA67">
        <f t="shared" si="27"/>
        <v>0</v>
      </c>
      <c r="AB67" s="11">
        <f>ProVation!H67</f>
        <v>0</v>
      </c>
      <c r="AC67" s="12">
        <f t="shared" ref="AC67:AC130" si="30">MINUTE(AB67)</f>
        <v>0</v>
      </c>
      <c r="AD67" t="str">
        <f t="shared" ref="AD67:AD130" si="31">IF(AND(H67="Yes",J67="NO"), "YES", "NO")</f>
        <v>NO</v>
      </c>
      <c r="AE67" t="str">
        <f t="shared" ref="AE67:AE130" si="32">IF(AND(AD67="Yes", AC67 &gt;5), "YES", "NO")</f>
        <v>NO</v>
      </c>
      <c r="AF67" s="14" t="str">
        <f t="shared" ref="AF67:AF130" si="33">IF(AD67="yes",AC67,"")</f>
        <v/>
      </c>
    </row>
    <row r="68" spans="1:32" ht="17.25" x14ac:dyDescent="0.3">
      <c r="A68">
        <f>ProVation!B68</f>
        <v>0</v>
      </c>
      <c r="B68" t="str">
        <f>LEFT(ProVation!E68, 10)</f>
        <v/>
      </c>
      <c r="C68">
        <f>ProVation!C68</f>
        <v>0</v>
      </c>
      <c r="D68">
        <f>ProVation!D68</f>
        <v>0</v>
      </c>
      <c r="E68" t="str">
        <f>IF(ISNUMBER(SEARCH("caecum",ProVation!G68)),"YES", "NO")</f>
        <v>NO</v>
      </c>
      <c r="F68" t="str">
        <f>IF(ISNUMBER(SEARCH("ileum",ProVation!G68)),"YES", "NO")</f>
        <v>NO</v>
      </c>
      <c r="G68" t="str">
        <f>IF(ISNUMBER(SEARCH("ileocolonic anastomosis",ProVation!G68)),"YES", "NO")</f>
        <v>NO</v>
      </c>
      <c r="H68" s="2" t="str">
        <f t="shared" si="28"/>
        <v>NO</v>
      </c>
      <c r="Q68" t="str">
        <f t="shared" si="19"/>
        <v>NO</v>
      </c>
      <c r="R68" t="str">
        <f t="shared" si="20"/>
        <v>NO</v>
      </c>
      <c r="S68" t="str">
        <f t="shared" si="21"/>
        <v>NO</v>
      </c>
      <c r="T68" t="str">
        <f t="shared" si="18"/>
        <v>NO</v>
      </c>
      <c r="U68" t="str">
        <f t="shared" si="22"/>
        <v>NO</v>
      </c>
      <c r="V68" t="str">
        <f t="shared" si="23"/>
        <v>NO</v>
      </c>
      <c r="W68" t="str">
        <f t="shared" si="29"/>
        <v>NO</v>
      </c>
      <c r="X68" t="str">
        <f t="shared" si="24"/>
        <v>NO</v>
      </c>
      <c r="Y68" t="str">
        <f t="shared" si="25"/>
        <v>NO</v>
      </c>
      <c r="Z68" t="str">
        <f t="shared" si="26"/>
        <v>NO</v>
      </c>
      <c r="AA68">
        <f t="shared" si="27"/>
        <v>0</v>
      </c>
      <c r="AB68" s="11">
        <f>ProVation!H68</f>
        <v>0</v>
      </c>
      <c r="AC68" s="12">
        <f t="shared" si="30"/>
        <v>0</v>
      </c>
      <c r="AD68" t="str">
        <f t="shared" si="31"/>
        <v>NO</v>
      </c>
      <c r="AE68" t="str">
        <f t="shared" si="32"/>
        <v>NO</v>
      </c>
      <c r="AF68" s="14" t="str">
        <f t="shared" si="33"/>
        <v/>
      </c>
    </row>
    <row r="69" spans="1:32" ht="17.25" x14ac:dyDescent="0.3">
      <c r="A69">
        <f>ProVation!B69</f>
        <v>0</v>
      </c>
      <c r="B69" t="str">
        <f>LEFT(ProVation!E69, 10)</f>
        <v/>
      </c>
      <c r="C69">
        <f>ProVation!C69</f>
        <v>0</v>
      </c>
      <c r="D69">
        <f>ProVation!D69</f>
        <v>0</v>
      </c>
      <c r="E69" t="str">
        <f>IF(ISNUMBER(SEARCH("caecum",ProVation!G69)),"YES", "NO")</f>
        <v>NO</v>
      </c>
      <c r="F69" t="str">
        <f>IF(ISNUMBER(SEARCH("ileum",ProVation!G69)),"YES", "NO")</f>
        <v>NO</v>
      </c>
      <c r="G69" t="str">
        <f>IF(ISNUMBER(SEARCH("ileocolonic anastomosis",ProVation!G69)),"YES", "NO")</f>
        <v>NO</v>
      </c>
      <c r="H69" s="2" t="str">
        <f t="shared" si="28"/>
        <v>NO</v>
      </c>
      <c r="Q69" t="str">
        <f t="shared" si="19"/>
        <v>NO</v>
      </c>
      <c r="R69" t="str">
        <f t="shared" si="20"/>
        <v>NO</v>
      </c>
      <c r="S69" t="str">
        <f t="shared" si="21"/>
        <v>NO</v>
      </c>
      <c r="T69" t="str">
        <f t="shared" si="18"/>
        <v>NO</v>
      </c>
      <c r="U69" t="str">
        <f t="shared" si="22"/>
        <v>NO</v>
      </c>
      <c r="V69" t="str">
        <f t="shared" si="23"/>
        <v>NO</v>
      </c>
      <c r="W69" t="str">
        <f t="shared" si="29"/>
        <v>NO</v>
      </c>
      <c r="X69" t="str">
        <f t="shared" si="24"/>
        <v>NO</v>
      </c>
      <c r="Y69" t="str">
        <f t="shared" si="25"/>
        <v>NO</v>
      </c>
      <c r="Z69" t="str">
        <f t="shared" si="26"/>
        <v>NO</v>
      </c>
      <c r="AA69">
        <f t="shared" si="27"/>
        <v>0</v>
      </c>
      <c r="AB69" s="11">
        <f>ProVation!H69</f>
        <v>0</v>
      </c>
      <c r="AC69" s="12">
        <f t="shared" si="30"/>
        <v>0</v>
      </c>
      <c r="AD69" t="str">
        <f t="shared" si="31"/>
        <v>NO</v>
      </c>
      <c r="AE69" t="str">
        <f t="shared" si="32"/>
        <v>NO</v>
      </c>
      <c r="AF69" s="14" t="str">
        <f t="shared" si="33"/>
        <v/>
      </c>
    </row>
    <row r="70" spans="1:32" ht="17.25" x14ac:dyDescent="0.3">
      <c r="A70">
        <f>ProVation!B70</f>
        <v>0</v>
      </c>
      <c r="B70" t="str">
        <f>LEFT(ProVation!E70, 10)</f>
        <v/>
      </c>
      <c r="C70">
        <f>ProVation!C70</f>
        <v>0</v>
      </c>
      <c r="D70">
        <f>ProVation!D70</f>
        <v>0</v>
      </c>
      <c r="E70" t="str">
        <f>IF(ISNUMBER(SEARCH("caecum",ProVation!G70)),"YES", "NO")</f>
        <v>NO</v>
      </c>
      <c r="F70" t="str">
        <f>IF(ISNUMBER(SEARCH("ileum",ProVation!G70)),"YES", "NO")</f>
        <v>NO</v>
      </c>
      <c r="G70" t="str">
        <f>IF(ISNUMBER(SEARCH("ileocolonic anastomosis",ProVation!G70)),"YES", "NO")</f>
        <v>NO</v>
      </c>
      <c r="H70" s="2" t="str">
        <f t="shared" si="28"/>
        <v>NO</v>
      </c>
      <c r="Q70" t="str">
        <f t="shared" si="19"/>
        <v>NO</v>
      </c>
      <c r="R70" t="str">
        <f t="shared" si="20"/>
        <v>NO</v>
      </c>
      <c r="S70" t="str">
        <f t="shared" si="21"/>
        <v>NO</v>
      </c>
      <c r="T70" t="str">
        <f t="shared" si="18"/>
        <v>NO</v>
      </c>
      <c r="U70" t="str">
        <f t="shared" si="22"/>
        <v>NO</v>
      </c>
      <c r="V70" t="str">
        <f t="shared" si="23"/>
        <v>NO</v>
      </c>
      <c r="W70" t="str">
        <f t="shared" si="29"/>
        <v>NO</v>
      </c>
      <c r="X70" t="str">
        <f t="shared" si="24"/>
        <v>NO</v>
      </c>
      <c r="Y70" t="str">
        <f t="shared" si="25"/>
        <v>NO</v>
      </c>
      <c r="Z70" t="str">
        <f t="shared" si="26"/>
        <v>NO</v>
      </c>
      <c r="AA70">
        <f t="shared" si="27"/>
        <v>0</v>
      </c>
      <c r="AB70" s="11">
        <f>ProVation!H70</f>
        <v>0</v>
      </c>
      <c r="AC70" s="12">
        <f t="shared" si="30"/>
        <v>0</v>
      </c>
      <c r="AD70" t="str">
        <f t="shared" si="31"/>
        <v>NO</v>
      </c>
      <c r="AE70" t="str">
        <f t="shared" si="32"/>
        <v>NO</v>
      </c>
      <c r="AF70" s="14" t="str">
        <f t="shared" si="33"/>
        <v/>
      </c>
    </row>
    <row r="71" spans="1:32" ht="17.25" x14ac:dyDescent="0.3">
      <c r="A71">
        <f>ProVation!B71</f>
        <v>0</v>
      </c>
      <c r="B71" t="str">
        <f>LEFT(ProVation!E71, 10)</f>
        <v/>
      </c>
      <c r="C71">
        <f>ProVation!C71</f>
        <v>0</v>
      </c>
      <c r="D71">
        <f>ProVation!D71</f>
        <v>0</v>
      </c>
      <c r="E71" t="str">
        <f>IF(ISNUMBER(SEARCH("caecum",ProVation!G71)),"YES", "NO")</f>
        <v>NO</v>
      </c>
      <c r="F71" t="str">
        <f>IF(ISNUMBER(SEARCH("ileum",ProVation!G71)),"YES", "NO")</f>
        <v>NO</v>
      </c>
      <c r="G71" t="str">
        <f>IF(ISNUMBER(SEARCH("ileocolonic anastomosis",ProVation!G71)),"YES", "NO")</f>
        <v>NO</v>
      </c>
      <c r="H71" s="2" t="str">
        <f t="shared" si="28"/>
        <v>NO</v>
      </c>
      <c r="Q71" t="str">
        <f t="shared" si="19"/>
        <v>NO</v>
      </c>
      <c r="R71" t="str">
        <f t="shared" si="20"/>
        <v>NO</v>
      </c>
      <c r="S71" t="str">
        <f t="shared" si="21"/>
        <v>NO</v>
      </c>
      <c r="T71" t="str">
        <f t="shared" si="18"/>
        <v>NO</v>
      </c>
      <c r="U71" t="str">
        <f t="shared" si="22"/>
        <v>NO</v>
      </c>
      <c r="V71" t="str">
        <f t="shared" si="23"/>
        <v>NO</v>
      </c>
      <c r="W71" t="str">
        <f t="shared" si="29"/>
        <v>NO</v>
      </c>
      <c r="X71" t="str">
        <f t="shared" si="24"/>
        <v>NO</v>
      </c>
      <c r="Y71" t="str">
        <f t="shared" si="25"/>
        <v>NO</v>
      </c>
      <c r="Z71" t="str">
        <f t="shared" si="26"/>
        <v>NO</v>
      </c>
      <c r="AA71">
        <f t="shared" si="27"/>
        <v>0</v>
      </c>
      <c r="AB71" s="11">
        <f>ProVation!H71</f>
        <v>0</v>
      </c>
      <c r="AC71" s="12">
        <f t="shared" si="30"/>
        <v>0</v>
      </c>
      <c r="AD71" t="str">
        <f t="shared" si="31"/>
        <v>NO</v>
      </c>
      <c r="AE71" t="str">
        <f t="shared" si="32"/>
        <v>NO</v>
      </c>
      <c r="AF71" s="14" t="str">
        <f t="shared" si="33"/>
        <v/>
      </c>
    </row>
    <row r="72" spans="1:32" ht="17.25" x14ac:dyDescent="0.3">
      <c r="A72">
        <f>ProVation!B72</f>
        <v>0</v>
      </c>
      <c r="B72" t="str">
        <f>LEFT(ProVation!E72, 10)</f>
        <v/>
      </c>
      <c r="C72">
        <f>ProVation!C72</f>
        <v>0</v>
      </c>
      <c r="D72">
        <f>ProVation!D72</f>
        <v>0</v>
      </c>
      <c r="E72" t="str">
        <f>IF(ISNUMBER(SEARCH("caecum",ProVation!G72)),"YES", "NO")</f>
        <v>NO</v>
      </c>
      <c r="F72" t="str">
        <f>IF(ISNUMBER(SEARCH("ileum",ProVation!G72)),"YES", "NO")</f>
        <v>NO</v>
      </c>
      <c r="G72" t="str">
        <f>IF(ISNUMBER(SEARCH("ileocolonic anastomosis",ProVation!G72)),"YES", "NO")</f>
        <v>NO</v>
      </c>
      <c r="H72" s="2" t="str">
        <f t="shared" si="28"/>
        <v>NO</v>
      </c>
      <c r="Q72" t="str">
        <f t="shared" si="19"/>
        <v>NO</v>
      </c>
      <c r="R72" t="str">
        <f t="shared" si="20"/>
        <v>NO</v>
      </c>
      <c r="S72" t="str">
        <f t="shared" si="21"/>
        <v>NO</v>
      </c>
      <c r="T72" t="str">
        <f t="shared" si="18"/>
        <v>NO</v>
      </c>
      <c r="U72" t="str">
        <f t="shared" si="22"/>
        <v>NO</v>
      </c>
      <c r="V72" t="str">
        <f t="shared" si="23"/>
        <v>NO</v>
      </c>
      <c r="W72" t="str">
        <f t="shared" si="29"/>
        <v>NO</v>
      </c>
      <c r="X72" t="str">
        <f t="shared" si="24"/>
        <v>NO</v>
      </c>
      <c r="Y72" t="str">
        <f t="shared" si="25"/>
        <v>NO</v>
      </c>
      <c r="Z72" t="str">
        <f t="shared" si="26"/>
        <v>NO</v>
      </c>
      <c r="AA72">
        <f t="shared" si="27"/>
        <v>0</v>
      </c>
      <c r="AB72" s="11">
        <f>ProVation!H72</f>
        <v>0</v>
      </c>
      <c r="AC72" s="12">
        <f t="shared" si="30"/>
        <v>0</v>
      </c>
      <c r="AD72" t="str">
        <f t="shared" si="31"/>
        <v>NO</v>
      </c>
      <c r="AE72" t="str">
        <f t="shared" si="32"/>
        <v>NO</v>
      </c>
      <c r="AF72" s="14" t="str">
        <f t="shared" si="33"/>
        <v/>
      </c>
    </row>
    <row r="73" spans="1:32" ht="17.25" x14ac:dyDescent="0.3">
      <c r="A73">
        <f>ProVation!B73</f>
        <v>0</v>
      </c>
      <c r="B73" t="str">
        <f>LEFT(ProVation!E73, 10)</f>
        <v/>
      </c>
      <c r="C73">
        <f>ProVation!C73</f>
        <v>0</v>
      </c>
      <c r="D73">
        <f>ProVation!D73</f>
        <v>0</v>
      </c>
      <c r="E73" t="str">
        <f>IF(ISNUMBER(SEARCH("caecum",ProVation!G73)),"YES", "NO")</f>
        <v>NO</v>
      </c>
      <c r="F73" t="str">
        <f>IF(ISNUMBER(SEARCH("ileum",ProVation!G73)),"YES", "NO")</f>
        <v>NO</v>
      </c>
      <c r="G73" t="str">
        <f>IF(ISNUMBER(SEARCH("ileocolonic anastomosis",ProVation!G73)),"YES", "NO")</f>
        <v>NO</v>
      </c>
      <c r="H73" s="2" t="str">
        <f t="shared" si="28"/>
        <v>NO</v>
      </c>
      <c r="Q73" t="str">
        <f t="shared" si="19"/>
        <v>NO</v>
      </c>
      <c r="R73" t="str">
        <f t="shared" si="20"/>
        <v>NO</v>
      </c>
      <c r="S73" t="str">
        <f t="shared" si="21"/>
        <v>NO</v>
      </c>
      <c r="T73" t="str">
        <f t="shared" si="18"/>
        <v>NO</v>
      </c>
      <c r="U73" t="str">
        <f t="shared" si="22"/>
        <v>NO</v>
      </c>
      <c r="V73" t="str">
        <f t="shared" si="23"/>
        <v>NO</v>
      </c>
      <c r="W73" t="str">
        <f t="shared" si="29"/>
        <v>NO</v>
      </c>
      <c r="X73" t="str">
        <f t="shared" si="24"/>
        <v>NO</v>
      </c>
      <c r="Y73" t="str">
        <f t="shared" si="25"/>
        <v>NO</v>
      </c>
      <c r="Z73" t="str">
        <f t="shared" si="26"/>
        <v>NO</v>
      </c>
      <c r="AA73">
        <f t="shared" si="27"/>
        <v>0</v>
      </c>
      <c r="AB73" s="11">
        <f>ProVation!H73</f>
        <v>0</v>
      </c>
      <c r="AC73" s="12">
        <f t="shared" si="30"/>
        <v>0</v>
      </c>
      <c r="AD73" t="str">
        <f t="shared" si="31"/>
        <v>NO</v>
      </c>
      <c r="AE73" t="str">
        <f t="shared" si="32"/>
        <v>NO</v>
      </c>
      <c r="AF73" s="14" t="str">
        <f t="shared" si="33"/>
        <v/>
      </c>
    </row>
    <row r="74" spans="1:32" ht="17.25" x14ac:dyDescent="0.3">
      <c r="A74">
        <f>ProVation!B74</f>
        <v>0</v>
      </c>
      <c r="B74" t="str">
        <f>LEFT(ProVation!E74, 10)</f>
        <v/>
      </c>
      <c r="C74">
        <f>ProVation!C74</f>
        <v>0</v>
      </c>
      <c r="D74">
        <f>ProVation!D74</f>
        <v>0</v>
      </c>
      <c r="E74" t="str">
        <f>IF(ISNUMBER(SEARCH("caecum",ProVation!G74)),"YES", "NO")</f>
        <v>NO</v>
      </c>
      <c r="F74" t="str">
        <f>IF(ISNUMBER(SEARCH("ileum",ProVation!G74)),"YES", "NO")</f>
        <v>NO</v>
      </c>
      <c r="G74" t="str">
        <f>IF(ISNUMBER(SEARCH("ileocolonic anastomosis",ProVation!G74)),"YES", "NO")</f>
        <v>NO</v>
      </c>
      <c r="H74" s="2" t="str">
        <f t="shared" si="28"/>
        <v>NO</v>
      </c>
      <c r="Q74" t="str">
        <f t="shared" si="19"/>
        <v>NO</v>
      </c>
      <c r="R74" t="str">
        <f t="shared" si="20"/>
        <v>NO</v>
      </c>
      <c r="S74" t="str">
        <f t="shared" si="21"/>
        <v>NO</v>
      </c>
      <c r="T74" t="str">
        <f t="shared" si="18"/>
        <v>NO</v>
      </c>
      <c r="U74" t="str">
        <f t="shared" si="22"/>
        <v>NO</v>
      </c>
      <c r="V74" t="str">
        <f t="shared" si="23"/>
        <v>NO</v>
      </c>
      <c r="W74" t="str">
        <f t="shared" si="29"/>
        <v>NO</v>
      </c>
      <c r="X74" t="str">
        <f t="shared" si="24"/>
        <v>NO</v>
      </c>
      <c r="Y74" t="str">
        <f t="shared" si="25"/>
        <v>NO</v>
      </c>
      <c r="Z74" t="str">
        <f t="shared" si="26"/>
        <v>NO</v>
      </c>
      <c r="AA74">
        <f t="shared" si="27"/>
        <v>0</v>
      </c>
      <c r="AB74" s="11">
        <f>ProVation!H74</f>
        <v>0</v>
      </c>
      <c r="AC74" s="12">
        <f t="shared" si="30"/>
        <v>0</v>
      </c>
      <c r="AD74" t="str">
        <f t="shared" si="31"/>
        <v>NO</v>
      </c>
      <c r="AE74" t="str">
        <f t="shared" si="32"/>
        <v>NO</v>
      </c>
      <c r="AF74" s="14" t="str">
        <f t="shared" si="33"/>
        <v/>
      </c>
    </row>
    <row r="75" spans="1:32" ht="17.25" x14ac:dyDescent="0.3">
      <c r="A75">
        <f>ProVation!B75</f>
        <v>0</v>
      </c>
      <c r="B75" t="str">
        <f>LEFT(ProVation!E75, 10)</f>
        <v/>
      </c>
      <c r="C75">
        <f>ProVation!C75</f>
        <v>0</v>
      </c>
      <c r="D75">
        <f>ProVation!D75</f>
        <v>0</v>
      </c>
      <c r="E75" t="str">
        <f>IF(ISNUMBER(SEARCH("caecum",ProVation!G75)),"YES", "NO")</f>
        <v>NO</v>
      </c>
      <c r="F75" t="str">
        <f>IF(ISNUMBER(SEARCH("ileum",ProVation!G75)),"YES", "NO")</f>
        <v>NO</v>
      </c>
      <c r="G75" t="str">
        <f>IF(ISNUMBER(SEARCH("ileocolonic anastomosis",ProVation!G75)),"YES", "NO")</f>
        <v>NO</v>
      </c>
      <c r="H75" s="2" t="str">
        <f t="shared" si="28"/>
        <v>NO</v>
      </c>
      <c r="Q75" t="str">
        <f t="shared" si="19"/>
        <v>NO</v>
      </c>
      <c r="R75" t="str">
        <f t="shared" si="20"/>
        <v>NO</v>
      </c>
      <c r="S75" t="str">
        <f t="shared" si="21"/>
        <v>NO</v>
      </c>
      <c r="T75" t="str">
        <f t="shared" si="18"/>
        <v>NO</v>
      </c>
      <c r="U75" t="str">
        <f t="shared" si="22"/>
        <v>NO</v>
      </c>
      <c r="V75" t="str">
        <f t="shared" si="23"/>
        <v>NO</v>
      </c>
      <c r="W75" t="str">
        <f t="shared" si="29"/>
        <v>NO</v>
      </c>
      <c r="X75" t="str">
        <f t="shared" si="24"/>
        <v>NO</v>
      </c>
      <c r="Y75" t="str">
        <f t="shared" si="25"/>
        <v>NO</v>
      </c>
      <c r="Z75" t="str">
        <f t="shared" si="26"/>
        <v>NO</v>
      </c>
      <c r="AA75">
        <f t="shared" si="27"/>
        <v>0</v>
      </c>
      <c r="AB75" s="11">
        <f>ProVation!H75</f>
        <v>0</v>
      </c>
      <c r="AC75" s="12">
        <f t="shared" si="30"/>
        <v>0</v>
      </c>
      <c r="AD75" t="str">
        <f t="shared" si="31"/>
        <v>NO</v>
      </c>
      <c r="AE75" t="str">
        <f t="shared" si="32"/>
        <v>NO</v>
      </c>
      <c r="AF75" s="14" t="str">
        <f t="shared" si="33"/>
        <v/>
      </c>
    </row>
    <row r="76" spans="1:32" ht="17.25" x14ac:dyDescent="0.3">
      <c r="A76">
        <f>ProVation!B76</f>
        <v>0</v>
      </c>
      <c r="B76" t="str">
        <f>LEFT(ProVation!E76, 10)</f>
        <v/>
      </c>
      <c r="C76">
        <f>ProVation!C76</f>
        <v>0</v>
      </c>
      <c r="D76">
        <f>ProVation!D76</f>
        <v>0</v>
      </c>
      <c r="E76" t="str">
        <f>IF(ISNUMBER(SEARCH("caecum",ProVation!G76)),"YES", "NO")</f>
        <v>NO</v>
      </c>
      <c r="F76" t="str">
        <f>IF(ISNUMBER(SEARCH("ileum",ProVation!G76)),"YES", "NO")</f>
        <v>NO</v>
      </c>
      <c r="G76" t="str">
        <f>IF(ISNUMBER(SEARCH("ileocolonic anastomosis",ProVation!G76)),"YES", "NO")</f>
        <v>NO</v>
      </c>
      <c r="H76" s="2" t="str">
        <f t="shared" si="28"/>
        <v>NO</v>
      </c>
      <c r="Q76" t="str">
        <f t="shared" si="19"/>
        <v>NO</v>
      </c>
      <c r="R76" t="str">
        <f t="shared" si="20"/>
        <v>NO</v>
      </c>
      <c r="S76" t="str">
        <f t="shared" si="21"/>
        <v>NO</v>
      </c>
      <c r="T76" t="str">
        <f t="shared" si="18"/>
        <v>NO</v>
      </c>
      <c r="U76" t="str">
        <f t="shared" si="22"/>
        <v>NO</v>
      </c>
      <c r="V76" t="str">
        <f t="shared" si="23"/>
        <v>NO</v>
      </c>
      <c r="W76" t="str">
        <f t="shared" si="29"/>
        <v>NO</v>
      </c>
      <c r="X76" t="str">
        <f t="shared" si="24"/>
        <v>NO</v>
      </c>
      <c r="Y76" t="str">
        <f t="shared" si="25"/>
        <v>NO</v>
      </c>
      <c r="Z76" t="str">
        <f t="shared" si="26"/>
        <v>NO</v>
      </c>
      <c r="AA76">
        <f t="shared" si="27"/>
        <v>0</v>
      </c>
      <c r="AB76" s="11">
        <f>ProVation!H76</f>
        <v>0</v>
      </c>
      <c r="AC76" s="12">
        <f t="shared" si="30"/>
        <v>0</v>
      </c>
      <c r="AD76" t="str">
        <f t="shared" si="31"/>
        <v>NO</v>
      </c>
      <c r="AE76" t="str">
        <f t="shared" si="32"/>
        <v>NO</v>
      </c>
      <c r="AF76" s="14" t="str">
        <f t="shared" si="33"/>
        <v/>
      </c>
    </row>
    <row r="77" spans="1:32" ht="17.25" x14ac:dyDescent="0.3">
      <c r="A77">
        <f>ProVation!B77</f>
        <v>0</v>
      </c>
      <c r="B77" t="str">
        <f>LEFT(ProVation!E77, 10)</f>
        <v/>
      </c>
      <c r="C77">
        <f>ProVation!C77</f>
        <v>0</v>
      </c>
      <c r="D77">
        <f>ProVation!D77</f>
        <v>0</v>
      </c>
      <c r="E77" t="str">
        <f>IF(ISNUMBER(SEARCH("caecum",ProVation!G77)),"YES", "NO")</f>
        <v>NO</v>
      </c>
      <c r="F77" t="str">
        <f>IF(ISNUMBER(SEARCH("ileum",ProVation!G77)),"YES", "NO")</f>
        <v>NO</v>
      </c>
      <c r="G77" t="str">
        <f>IF(ISNUMBER(SEARCH("ileocolonic anastomosis",ProVation!G77)),"YES", "NO")</f>
        <v>NO</v>
      </c>
      <c r="H77" s="2" t="str">
        <f t="shared" si="28"/>
        <v>NO</v>
      </c>
      <c r="Q77" t="str">
        <f t="shared" si="19"/>
        <v>NO</v>
      </c>
      <c r="R77" t="str">
        <f t="shared" si="20"/>
        <v>NO</v>
      </c>
      <c r="S77" t="str">
        <f t="shared" si="21"/>
        <v>NO</v>
      </c>
      <c r="T77" t="str">
        <f t="shared" si="18"/>
        <v>NO</v>
      </c>
      <c r="U77" t="str">
        <f t="shared" si="22"/>
        <v>NO</v>
      </c>
      <c r="V77" t="str">
        <f t="shared" si="23"/>
        <v>NO</v>
      </c>
      <c r="W77" t="str">
        <f t="shared" si="29"/>
        <v>NO</v>
      </c>
      <c r="X77" t="str">
        <f t="shared" si="24"/>
        <v>NO</v>
      </c>
      <c r="Y77" t="str">
        <f t="shared" si="25"/>
        <v>NO</v>
      </c>
      <c r="Z77" t="str">
        <f t="shared" si="26"/>
        <v>NO</v>
      </c>
      <c r="AA77">
        <f t="shared" si="27"/>
        <v>0</v>
      </c>
      <c r="AB77" s="11">
        <f>ProVation!H77</f>
        <v>0</v>
      </c>
      <c r="AC77" s="12">
        <f t="shared" si="30"/>
        <v>0</v>
      </c>
      <c r="AD77" t="str">
        <f t="shared" si="31"/>
        <v>NO</v>
      </c>
      <c r="AE77" t="str">
        <f t="shared" si="32"/>
        <v>NO</v>
      </c>
      <c r="AF77" s="14" t="str">
        <f t="shared" si="33"/>
        <v/>
      </c>
    </row>
    <row r="78" spans="1:32" ht="17.25" x14ac:dyDescent="0.3">
      <c r="A78">
        <f>ProVation!B78</f>
        <v>0</v>
      </c>
      <c r="B78" t="str">
        <f>LEFT(ProVation!E78, 10)</f>
        <v/>
      </c>
      <c r="C78">
        <f>ProVation!C78</f>
        <v>0</v>
      </c>
      <c r="D78">
        <f>ProVation!D78</f>
        <v>0</v>
      </c>
      <c r="E78" t="str">
        <f>IF(ISNUMBER(SEARCH("caecum",ProVation!G78)),"YES", "NO")</f>
        <v>NO</v>
      </c>
      <c r="F78" t="str">
        <f>IF(ISNUMBER(SEARCH("ileum",ProVation!G78)),"YES", "NO")</f>
        <v>NO</v>
      </c>
      <c r="G78" t="str">
        <f>IF(ISNUMBER(SEARCH("ileocolonic anastomosis",ProVation!G78)),"YES", "NO")</f>
        <v>NO</v>
      </c>
      <c r="H78" s="2" t="str">
        <f t="shared" si="28"/>
        <v>NO</v>
      </c>
      <c r="Q78" t="str">
        <f t="shared" si="19"/>
        <v>NO</v>
      </c>
      <c r="R78" t="str">
        <f t="shared" si="20"/>
        <v>NO</v>
      </c>
      <c r="S78" t="str">
        <f t="shared" si="21"/>
        <v>NO</v>
      </c>
      <c r="T78" t="str">
        <f t="shared" si="18"/>
        <v>NO</v>
      </c>
      <c r="U78" t="str">
        <f t="shared" si="22"/>
        <v>NO</v>
      </c>
      <c r="V78" t="str">
        <f t="shared" si="23"/>
        <v>NO</v>
      </c>
      <c r="W78" t="str">
        <f t="shared" si="29"/>
        <v>NO</v>
      </c>
      <c r="X78" t="str">
        <f t="shared" si="24"/>
        <v>NO</v>
      </c>
      <c r="Y78" t="str">
        <f t="shared" si="25"/>
        <v>NO</v>
      </c>
      <c r="Z78" t="str">
        <f t="shared" si="26"/>
        <v>NO</v>
      </c>
      <c r="AA78">
        <f t="shared" si="27"/>
        <v>0</v>
      </c>
      <c r="AB78" s="11">
        <f>ProVation!H78</f>
        <v>0</v>
      </c>
      <c r="AC78" s="12">
        <f t="shared" si="30"/>
        <v>0</v>
      </c>
      <c r="AD78" t="str">
        <f t="shared" si="31"/>
        <v>NO</v>
      </c>
      <c r="AE78" t="str">
        <f t="shared" si="32"/>
        <v>NO</v>
      </c>
      <c r="AF78" s="14" t="str">
        <f t="shared" si="33"/>
        <v/>
      </c>
    </row>
    <row r="79" spans="1:32" ht="17.25" x14ac:dyDescent="0.3">
      <c r="A79">
        <f>ProVation!B79</f>
        <v>0</v>
      </c>
      <c r="B79" t="str">
        <f>LEFT(ProVation!E79, 10)</f>
        <v/>
      </c>
      <c r="C79">
        <f>ProVation!C79</f>
        <v>0</v>
      </c>
      <c r="D79">
        <f>ProVation!D79</f>
        <v>0</v>
      </c>
      <c r="E79" t="str">
        <f>IF(ISNUMBER(SEARCH("caecum",ProVation!G79)),"YES", "NO")</f>
        <v>NO</v>
      </c>
      <c r="F79" t="str">
        <f>IF(ISNUMBER(SEARCH("ileum",ProVation!G79)),"YES", "NO")</f>
        <v>NO</v>
      </c>
      <c r="G79" t="str">
        <f>IF(ISNUMBER(SEARCH("ileocolonic anastomosis",ProVation!G79)),"YES", "NO")</f>
        <v>NO</v>
      </c>
      <c r="H79" s="2" t="str">
        <f t="shared" si="28"/>
        <v>NO</v>
      </c>
      <c r="Q79" t="str">
        <f t="shared" si="19"/>
        <v>NO</v>
      </c>
      <c r="R79" t="str">
        <f t="shared" si="20"/>
        <v>NO</v>
      </c>
      <c r="S79" t="str">
        <f t="shared" si="21"/>
        <v>NO</v>
      </c>
      <c r="T79" t="str">
        <f t="shared" si="18"/>
        <v>NO</v>
      </c>
      <c r="U79" t="str">
        <f t="shared" si="22"/>
        <v>NO</v>
      </c>
      <c r="V79" t="str">
        <f t="shared" si="23"/>
        <v>NO</v>
      </c>
      <c r="W79" t="str">
        <f t="shared" si="29"/>
        <v>NO</v>
      </c>
      <c r="X79" t="str">
        <f t="shared" si="24"/>
        <v>NO</v>
      </c>
      <c r="Y79" t="str">
        <f t="shared" si="25"/>
        <v>NO</v>
      </c>
      <c r="Z79" t="str">
        <f t="shared" si="26"/>
        <v>NO</v>
      </c>
      <c r="AA79">
        <f t="shared" si="27"/>
        <v>0</v>
      </c>
      <c r="AB79" s="11">
        <f>ProVation!H79</f>
        <v>0</v>
      </c>
      <c r="AC79" s="12">
        <f t="shared" si="30"/>
        <v>0</v>
      </c>
      <c r="AD79" t="str">
        <f t="shared" si="31"/>
        <v>NO</v>
      </c>
      <c r="AE79" t="str">
        <f t="shared" si="32"/>
        <v>NO</v>
      </c>
      <c r="AF79" s="14" t="str">
        <f t="shared" si="33"/>
        <v/>
      </c>
    </row>
    <row r="80" spans="1:32" ht="17.25" x14ac:dyDescent="0.3">
      <c r="A80">
        <f>ProVation!B80</f>
        <v>0</v>
      </c>
      <c r="B80" t="str">
        <f>LEFT(ProVation!E80, 10)</f>
        <v/>
      </c>
      <c r="C80">
        <f>ProVation!C80</f>
        <v>0</v>
      </c>
      <c r="D80">
        <f>ProVation!D80</f>
        <v>0</v>
      </c>
      <c r="E80" t="str">
        <f>IF(ISNUMBER(SEARCH("caecum",ProVation!G80)),"YES", "NO")</f>
        <v>NO</v>
      </c>
      <c r="F80" t="str">
        <f>IF(ISNUMBER(SEARCH("ileum",ProVation!G80)),"YES", "NO")</f>
        <v>NO</v>
      </c>
      <c r="G80" t="str">
        <f>IF(ISNUMBER(SEARCH("ileocolonic anastomosis",ProVation!G80)),"YES", "NO")</f>
        <v>NO</v>
      </c>
      <c r="H80" s="2" t="str">
        <f t="shared" si="28"/>
        <v>NO</v>
      </c>
      <c r="Q80" t="str">
        <f t="shared" si="19"/>
        <v>NO</v>
      </c>
      <c r="R80" t="str">
        <f t="shared" si="20"/>
        <v>NO</v>
      </c>
      <c r="S80" t="str">
        <f t="shared" si="21"/>
        <v>NO</v>
      </c>
      <c r="T80" t="str">
        <f t="shared" si="18"/>
        <v>NO</v>
      </c>
      <c r="U80" t="str">
        <f t="shared" si="22"/>
        <v>NO</v>
      </c>
      <c r="V80" t="str">
        <f t="shared" si="23"/>
        <v>NO</v>
      </c>
      <c r="W80" t="str">
        <f t="shared" si="29"/>
        <v>NO</v>
      </c>
      <c r="X80" t="str">
        <f t="shared" si="24"/>
        <v>NO</v>
      </c>
      <c r="Y80" t="str">
        <f t="shared" si="25"/>
        <v>NO</v>
      </c>
      <c r="Z80" t="str">
        <f t="shared" si="26"/>
        <v>NO</v>
      </c>
      <c r="AA80">
        <f t="shared" si="27"/>
        <v>0</v>
      </c>
      <c r="AB80" s="11">
        <f>ProVation!H80</f>
        <v>0</v>
      </c>
      <c r="AC80" s="12">
        <f t="shared" si="30"/>
        <v>0</v>
      </c>
      <c r="AD80" t="str">
        <f t="shared" si="31"/>
        <v>NO</v>
      </c>
      <c r="AE80" t="str">
        <f t="shared" si="32"/>
        <v>NO</v>
      </c>
      <c r="AF80" s="14" t="str">
        <f t="shared" si="33"/>
        <v/>
      </c>
    </row>
    <row r="81" spans="1:32" ht="17.25" x14ac:dyDescent="0.3">
      <c r="A81">
        <f>ProVation!B81</f>
        <v>0</v>
      </c>
      <c r="B81" t="str">
        <f>LEFT(ProVation!E81, 10)</f>
        <v/>
      </c>
      <c r="C81">
        <f>ProVation!C81</f>
        <v>0</v>
      </c>
      <c r="D81">
        <f>ProVation!D81</f>
        <v>0</v>
      </c>
      <c r="E81" t="str">
        <f>IF(ISNUMBER(SEARCH("caecum",ProVation!G81)),"YES", "NO")</f>
        <v>NO</v>
      </c>
      <c r="F81" t="str">
        <f>IF(ISNUMBER(SEARCH("ileum",ProVation!G81)),"YES", "NO")</f>
        <v>NO</v>
      </c>
      <c r="G81" t="str">
        <f>IF(ISNUMBER(SEARCH("ileocolonic anastomosis",ProVation!G81)),"YES", "NO")</f>
        <v>NO</v>
      </c>
      <c r="H81" s="2" t="str">
        <f t="shared" si="28"/>
        <v>NO</v>
      </c>
      <c r="Q81" t="str">
        <f t="shared" si="19"/>
        <v>NO</v>
      </c>
      <c r="R81" t="str">
        <f t="shared" si="20"/>
        <v>NO</v>
      </c>
      <c r="S81" t="str">
        <f t="shared" si="21"/>
        <v>NO</v>
      </c>
      <c r="T81" t="str">
        <f t="shared" si="18"/>
        <v>NO</v>
      </c>
      <c r="U81" t="str">
        <f t="shared" si="22"/>
        <v>NO</v>
      </c>
      <c r="V81" t="str">
        <f t="shared" si="23"/>
        <v>NO</v>
      </c>
      <c r="W81" t="str">
        <f t="shared" si="29"/>
        <v>NO</v>
      </c>
      <c r="X81" t="str">
        <f t="shared" si="24"/>
        <v>NO</v>
      </c>
      <c r="Y81" t="str">
        <f t="shared" si="25"/>
        <v>NO</v>
      </c>
      <c r="Z81" t="str">
        <f t="shared" si="26"/>
        <v>NO</v>
      </c>
      <c r="AA81">
        <f t="shared" si="27"/>
        <v>0</v>
      </c>
      <c r="AB81" s="11">
        <f>ProVation!H81</f>
        <v>0</v>
      </c>
      <c r="AC81" s="12">
        <f t="shared" si="30"/>
        <v>0</v>
      </c>
      <c r="AD81" t="str">
        <f t="shared" si="31"/>
        <v>NO</v>
      </c>
      <c r="AE81" t="str">
        <f t="shared" si="32"/>
        <v>NO</v>
      </c>
      <c r="AF81" s="14" t="str">
        <f t="shared" si="33"/>
        <v/>
      </c>
    </row>
    <row r="82" spans="1:32" ht="17.25" x14ac:dyDescent="0.3">
      <c r="A82">
        <f>ProVation!B82</f>
        <v>0</v>
      </c>
      <c r="B82" t="str">
        <f>LEFT(ProVation!E82, 10)</f>
        <v/>
      </c>
      <c r="C82">
        <f>ProVation!C82</f>
        <v>0</v>
      </c>
      <c r="D82">
        <f>ProVation!D82</f>
        <v>0</v>
      </c>
      <c r="E82" t="str">
        <f>IF(ISNUMBER(SEARCH("caecum",ProVation!G82)),"YES", "NO")</f>
        <v>NO</v>
      </c>
      <c r="F82" t="str">
        <f>IF(ISNUMBER(SEARCH("ileum",ProVation!G82)),"YES", "NO")</f>
        <v>NO</v>
      </c>
      <c r="G82" t="str">
        <f>IF(ISNUMBER(SEARCH("ileocolonic anastomosis",ProVation!G82)),"YES", "NO")</f>
        <v>NO</v>
      </c>
      <c r="H82" s="2" t="str">
        <f t="shared" si="28"/>
        <v>NO</v>
      </c>
      <c r="Q82" t="str">
        <f t="shared" si="19"/>
        <v>NO</v>
      </c>
      <c r="R82" t="str">
        <f t="shared" si="20"/>
        <v>NO</v>
      </c>
      <c r="S82" t="str">
        <f t="shared" si="21"/>
        <v>NO</v>
      </c>
      <c r="T82" t="str">
        <f t="shared" si="18"/>
        <v>NO</v>
      </c>
      <c r="U82" t="str">
        <f t="shared" si="22"/>
        <v>NO</v>
      </c>
      <c r="V82" t="str">
        <f t="shared" si="23"/>
        <v>NO</v>
      </c>
      <c r="W82" t="str">
        <f t="shared" si="29"/>
        <v>NO</v>
      </c>
      <c r="X82" t="str">
        <f t="shared" si="24"/>
        <v>NO</v>
      </c>
      <c r="Y82" t="str">
        <f t="shared" si="25"/>
        <v>NO</v>
      </c>
      <c r="Z82" t="str">
        <f t="shared" si="26"/>
        <v>NO</v>
      </c>
      <c r="AA82">
        <f t="shared" si="27"/>
        <v>0</v>
      </c>
      <c r="AB82" s="11">
        <f>ProVation!H82</f>
        <v>0</v>
      </c>
      <c r="AC82" s="12">
        <f t="shared" si="30"/>
        <v>0</v>
      </c>
      <c r="AD82" t="str">
        <f t="shared" si="31"/>
        <v>NO</v>
      </c>
      <c r="AE82" t="str">
        <f t="shared" si="32"/>
        <v>NO</v>
      </c>
      <c r="AF82" s="14" t="str">
        <f t="shared" si="33"/>
        <v/>
      </c>
    </row>
    <row r="83" spans="1:32" ht="17.25" x14ac:dyDescent="0.3">
      <c r="A83">
        <f>ProVation!B83</f>
        <v>0</v>
      </c>
      <c r="B83" t="str">
        <f>LEFT(ProVation!E83, 10)</f>
        <v/>
      </c>
      <c r="C83">
        <f>ProVation!C83</f>
        <v>0</v>
      </c>
      <c r="D83">
        <f>ProVation!D83</f>
        <v>0</v>
      </c>
      <c r="E83" t="str">
        <f>IF(ISNUMBER(SEARCH("caecum",ProVation!G83)),"YES", "NO")</f>
        <v>NO</v>
      </c>
      <c r="F83" t="str">
        <f>IF(ISNUMBER(SEARCH("ileum",ProVation!G83)),"YES", "NO")</f>
        <v>NO</v>
      </c>
      <c r="G83" t="str">
        <f>IF(ISNUMBER(SEARCH("ileocolonic anastomosis",ProVation!G83)),"YES", "NO")</f>
        <v>NO</v>
      </c>
      <c r="H83" s="2" t="str">
        <f t="shared" si="28"/>
        <v>NO</v>
      </c>
      <c r="Q83" t="str">
        <f t="shared" si="19"/>
        <v>NO</v>
      </c>
      <c r="R83" t="str">
        <f t="shared" si="20"/>
        <v>NO</v>
      </c>
      <c r="S83" t="str">
        <f t="shared" si="21"/>
        <v>NO</v>
      </c>
      <c r="T83" t="str">
        <f t="shared" si="18"/>
        <v>NO</v>
      </c>
      <c r="U83" t="str">
        <f t="shared" si="22"/>
        <v>NO</v>
      </c>
      <c r="V83" t="str">
        <f t="shared" si="23"/>
        <v>NO</v>
      </c>
      <c r="W83" t="str">
        <f t="shared" si="29"/>
        <v>NO</v>
      </c>
      <c r="X83" t="str">
        <f t="shared" si="24"/>
        <v>NO</v>
      </c>
      <c r="Y83" t="str">
        <f t="shared" si="25"/>
        <v>NO</v>
      </c>
      <c r="Z83" t="str">
        <f t="shared" si="26"/>
        <v>NO</v>
      </c>
      <c r="AA83">
        <f t="shared" si="27"/>
        <v>0</v>
      </c>
      <c r="AB83" s="11">
        <f>ProVation!H83</f>
        <v>0</v>
      </c>
      <c r="AC83" s="12">
        <f t="shared" si="30"/>
        <v>0</v>
      </c>
      <c r="AD83" t="str">
        <f t="shared" si="31"/>
        <v>NO</v>
      </c>
      <c r="AE83" t="str">
        <f t="shared" si="32"/>
        <v>NO</v>
      </c>
      <c r="AF83" s="14" t="str">
        <f t="shared" si="33"/>
        <v/>
      </c>
    </row>
    <row r="84" spans="1:32" ht="17.25" x14ac:dyDescent="0.3">
      <c r="A84">
        <f>ProVation!B84</f>
        <v>0</v>
      </c>
      <c r="B84" t="str">
        <f>LEFT(ProVation!E84, 10)</f>
        <v/>
      </c>
      <c r="C84">
        <f>ProVation!C84</f>
        <v>0</v>
      </c>
      <c r="D84">
        <f>ProVation!D84</f>
        <v>0</v>
      </c>
      <c r="E84" t="str">
        <f>IF(ISNUMBER(SEARCH("caecum",ProVation!G84)),"YES", "NO")</f>
        <v>NO</v>
      </c>
      <c r="F84" t="str">
        <f>IF(ISNUMBER(SEARCH("ileum",ProVation!G84)),"YES", "NO")</f>
        <v>NO</v>
      </c>
      <c r="G84" t="str">
        <f>IF(ISNUMBER(SEARCH("ileocolonic anastomosis",ProVation!G84)),"YES", "NO")</f>
        <v>NO</v>
      </c>
      <c r="H84" s="2" t="str">
        <f t="shared" si="28"/>
        <v>NO</v>
      </c>
      <c r="Q84" t="str">
        <f t="shared" si="19"/>
        <v>NO</v>
      </c>
      <c r="R84" t="str">
        <f t="shared" si="20"/>
        <v>NO</v>
      </c>
      <c r="S84" t="str">
        <f t="shared" si="21"/>
        <v>NO</v>
      </c>
      <c r="T84" t="str">
        <f t="shared" si="18"/>
        <v>NO</v>
      </c>
      <c r="U84" t="str">
        <f t="shared" si="22"/>
        <v>NO</v>
      </c>
      <c r="V84" t="str">
        <f t="shared" si="23"/>
        <v>NO</v>
      </c>
      <c r="W84" t="str">
        <f t="shared" si="29"/>
        <v>NO</v>
      </c>
      <c r="X84" t="str">
        <f t="shared" si="24"/>
        <v>NO</v>
      </c>
      <c r="Y84" t="str">
        <f t="shared" si="25"/>
        <v>NO</v>
      </c>
      <c r="Z84" t="str">
        <f t="shared" si="26"/>
        <v>NO</v>
      </c>
      <c r="AA84">
        <f t="shared" si="27"/>
        <v>0</v>
      </c>
      <c r="AB84" s="11">
        <f>ProVation!H84</f>
        <v>0</v>
      </c>
      <c r="AC84" s="12">
        <f t="shared" si="30"/>
        <v>0</v>
      </c>
      <c r="AD84" t="str">
        <f t="shared" si="31"/>
        <v>NO</v>
      </c>
      <c r="AE84" t="str">
        <f t="shared" si="32"/>
        <v>NO</v>
      </c>
      <c r="AF84" s="14" t="str">
        <f t="shared" si="33"/>
        <v/>
      </c>
    </row>
    <row r="85" spans="1:32" ht="17.25" x14ac:dyDescent="0.3">
      <c r="A85">
        <f>ProVation!B85</f>
        <v>0</v>
      </c>
      <c r="B85" t="str">
        <f>LEFT(ProVation!E85, 10)</f>
        <v/>
      </c>
      <c r="C85">
        <f>ProVation!C85</f>
        <v>0</v>
      </c>
      <c r="D85">
        <f>ProVation!D85</f>
        <v>0</v>
      </c>
      <c r="E85" t="str">
        <f>IF(ISNUMBER(SEARCH("caecum",ProVation!G85)),"YES", "NO")</f>
        <v>NO</v>
      </c>
      <c r="F85" t="str">
        <f>IF(ISNUMBER(SEARCH("ileum",ProVation!G85)),"YES", "NO")</f>
        <v>NO</v>
      </c>
      <c r="G85" t="str">
        <f>IF(ISNUMBER(SEARCH("ileocolonic anastomosis",ProVation!G85)),"YES", "NO")</f>
        <v>NO</v>
      </c>
      <c r="H85" s="2" t="str">
        <f t="shared" si="28"/>
        <v>NO</v>
      </c>
      <c r="Q85" t="str">
        <f t="shared" si="19"/>
        <v>NO</v>
      </c>
      <c r="R85" t="str">
        <f t="shared" si="20"/>
        <v>NO</v>
      </c>
      <c r="S85" t="str">
        <f t="shared" si="21"/>
        <v>NO</v>
      </c>
      <c r="T85" t="str">
        <f t="shared" si="18"/>
        <v>NO</v>
      </c>
      <c r="U85" t="str">
        <f t="shared" si="22"/>
        <v>NO</v>
      </c>
      <c r="V85" t="str">
        <f t="shared" si="23"/>
        <v>NO</v>
      </c>
      <c r="W85" t="str">
        <f t="shared" si="29"/>
        <v>NO</v>
      </c>
      <c r="X85" t="str">
        <f t="shared" si="24"/>
        <v>NO</v>
      </c>
      <c r="Y85" t="str">
        <f t="shared" si="25"/>
        <v>NO</v>
      </c>
      <c r="Z85" t="str">
        <f t="shared" si="26"/>
        <v>NO</v>
      </c>
      <c r="AA85">
        <f t="shared" si="27"/>
        <v>0</v>
      </c>
      <c r="AB85" s="11">
        <f>ProVation!H85</f>
        <v>0</v>
      </c>
      <c r="AC85" s="12">
        <f t="shared" si="30"/>
        <v>0</v>
      </c>
      <c r="AD85" t="str">
        <f t="shared" si="31"/>
        <v>NO</v>
      </c>
      <c r="AE85" t="str">
        <f t="shared" si="32"/>
        <v>NO</v>
      </c>
      <c r="AF85" s="14" t="str">
        <f t="shared" si="33"/>
        <v/>
      </c>
    </row>
    <row r="86" spans="1:32" ht="17.25" x14ac:dyDescent="0.3">
      <c r="A86">
        <f>ProVation!B86</f>
        <v>0</v>
      </c>
      <c r="B86" t="str">
        <f>LEFT(ProVation!E86, 10)</f>
        <v/>
      </c>
      <c r="C86">
        <f>ProVation!C86</f>
        <v>0</v>
      </c>
      <c r="D86">
        <f>ProVation!D86</f>
        <v>0</v>
      </c>
      <c r="E86" t="str">
        <f>IF(ISNUMBER(SEARCH("caecum",ProVation!G86)),"YES", "NO")</f>
        <v>NO</v>
      </c>
      <c r="F86" t="str">
        <f>IF(ISNUMBER(SEARCH("ileum",ProVation!G86)),"YES", "NO")</f>
        <v>NO</v>
      </c>
      <c r="G86" t="str">
        <f>IF(ISNUMBER(SEARCH("ileocolonic anastomosis",ProVation!G86)),"YES", "NO")</f>
        <v>NO</v>
      </c>
      <c r="H86" s="2" t="str">
        <f t="shared" si="28"/>
        <v>NO</v>
      </c>
      <c r="Q86" t="str">
        <f t="shared" si="19"/>
        <v>NO</v>
      </c>
      <c r="R86" t="str">
        <f t="shared" si="20"/>
        <v>NO</v>
      </c>
      <c r="S86" t="str">
        <f t="shared" si="21"/>
        <v>NO</v>
      </c>
      <c r="T86" t="str">
        <f t="shared" si="18"/>
        <v>NO</v>
      </c>
      <c r="U86" t="str">
        <f t="shared" si="22"/>
        <v>NO</v>
      </c>
      <c r="V86" t="str">
        <f t="shared" si="23"/>
        <v>NO</v>
      </c>
      <c r="W86" t="str">
        <f t="shared" si="29"/>
        <v>NO</v>
      </c>
      <c r="X86" t="str">
        <f t="shared" si="24"/>
        <v>NO</v>
      </c>
      <c r="Y86" t="str">
        <f t="shared" si="25"/>
        <v>NO</v>
      </c>
      <c r="Z86" t="str">
        <f t="shared" si="26"/>
        <v>NO</v>
      </c>
      <c r="AA86">
        <f t="shared" si="27"/>
        <v>0</v>
      </c>
      <c r="AB86" s="11">
        <f>ProVation!H86</f>
        <v>0</v>
      </c>
      <c r="AC86" s="12">
        <f t="shared" si="30"/>
        <v>0</v>
      </c>
      <c r="AD86" t="str">
        <f t="shared" si="31"/>
        <v>NO</v>
      </c>
      <c r="AE86" t="str">
        <f t="shared" si="32"/>
        <v>NO</v>
      </c>
      <c r="AF86" s="14" t="str">
        <f t="shared" si="33"/>
        <v/>
      </c>
    </row>
    <row r="87" spans="1:32" ht="17.25" x14ac:dyDescent="0.3">
      <c r="A87">
        <f>ProVation!B87</f>
        <v>0</v>
      </c>
      <c r="B87" t="str">
        <f>LEFT(ProVation!E87, 10)</f>
        <v/>
      </c>
      <c r="C87">
        <f>ProVation!C87</f>
        <v>0</v>
      </c>
      <c r="D87">
        <f>ProVation!D87</f>
        <v>0</v>
      </c>
      <c r="E87" t="str">
        <f>IF(ISNUMBER(SEARCH("caecum",ProVation!G87)),"YES", "NO")</f>
        <v>NO</v>
      </c>
      <c r="F87" t="str">
        <f>IF(ISNUMBER(SEARCH("ileum",ProVation!G87)),"YES", "NO")</f>
        <v>NO</v>
      </c>
      <c r="G87" t="str">
        <f>IF(ISNUMBER(SEARCH("ileocolonic anastomosis",ProVation!G87)),"YES", "NO")</f>
        <v>NO</v>
      </c>
      <c r="H87" s="2" t="str">
        <f t="shared" si="28"/>
        <v>NO</v>
      </c>
      <c r="Q87" t="str">
        <f t="shared" si="19"/>
        <v>NO</v>
      </c>
      <c r="R87" t="str">
        <f t="shared" si="20"/>
        <v>NO</v>
      </c>
      <c r="S87" t="str">
        <f t="shared" si="21"/>
        <v>NO</v>
      </c>
      <c r="T87" t="str">
        <f t="shared" si="18"/>
        <v>NO</v>
      </c>
      <c r="U87" t="str">
        <f t="shared" si="22"/>
        <v>NO</v>
      </c>
      <c r="V87" t="str">
        <f t="shared" si="23"/>
        <v>NO</v>
      </c>
      <c r="W87" t="str">
        <f t="shared" si="29"/>
        <v>NO</v>
      </c>
      <c r="X87" t="str">
        <f t="shared" si="24"/>
        <v>NO</v>
      </c>
      <c r="Y87" t="str">
        <f t="shared" si="25"/>
        <v>NO</v>
      </c>
      <c r="Z87" t="str">
        <f t="shared" si="26"/>
        <v>NO</v>
      </c>
      <c r="AA87">
        <f t="shared" si="27"/>
        <v>0</v>
      </c>
      <c r="AB87" s="11">
        <f>ProVation!H87</f>
        <v>0</v>
      </c>
      <c r="AC87" s="12">
        <f t="shared" si="30"/>
        <v>0</v>
      </c>
      <c r="AD87" t="str">
        <f t="shared" si="31"/>
        <v>NO</v>
      </c>
      <c r="AE87" t="str">
        <f t="shared" si="32"/>
        <v>NO</v>
      </c>
      <c r="AF87" s="14" t="str">
        <f t="shared" si="33"/>
        <v/>
      </c>
    </row>
    <row r="88" spans="1:32" ht="17.25" x14ac:dyDescent="0.3">
      <c r="A88">
        <f>ProVation!B88</f>
        <v>0</v>
      </c>
      <c r="B88" t="str">
        <f>LEFT(ProVation!E88, 10)</f>
        <v/>
      </c>
      <c r="C88">
        <f>ProVation!C88</f>
        <v>0</v>
      </c>
      <c r="D88">
        <f>ProVation!D88</f>
        <v>0</v>
      </c>
      <c r="E88" t="str">
        <f>IF(ISNUMBER(SEARCH("caecum",ProVation!G88)),"YES", "NO")</f>
        <v>NO</v>
      </c>
      <c r="F88" t="str">
        <f>IF(ISNUMBER(SEARCH("ileum",ProVation!G88)),"YES", "NO")</f>
        <v>NO</v>
      </c>
      <c r="G88" t="str">
        <f>IF(ISNUMBER(SEARCH("ileocolonic anastomosis",ProVation!G88)),"YES", "NO")</f>
        <v>NO</v>
      </c>
      <c r="H88" s="2" t="str">
        <f t="shared" si="28"/>
        <v>NO</v>
      </c>
      <c r="Q88" t="str">
        <f t="shared" si="19"/>
        <v>NO</v>
      </c>
      <c r="R88" t="str">
        <f t="shared" si="20"/>
        <v>NO</v>
      </c>
      <c r="S88" t="str">
        <f t="shared" si="21"/>
        <v>NO</v>
      </c>
      <c r="T88" t="str">
        <f t="shared" si="18"/>
        <v>NO</v>
      </c>
      <c r="U88" t="str">
        <f t="shared" si="22"/>
        <v>NO</v>
      </c>
      <c r="V88" t="str">
        <f t="shared" si="23"/>
        <v>NO</v>
      </c>
      <c r="W88" t="str">
        <f t="shared" si="29"/>
        <v>NO</v>
      </c>
      <c r="X88" t="str">
        <f t="shared" si="24"/>
        <v>NO</v>
      </c>
      <c r="Y88" t="str">
        <f t="shared" si="25"/>
        <v>NO</v>
      </c>
      <c r="Z88" t="str">
        <f t="shared" si="26"/>
        <v>NO</v>
      </c>
      <c r="AA88">
        <f t="shared" si="27"/>
        <v>0</v>
      </c>
      <c r="AB88" s="11">
        <f>ProVation!H88</f>
        <v>0</v>
      </c>
      <c r="AC88" s="12">
        <f t="shared" si="30"/>
        <v>0</v>
      </c>
      <c r="AD88" t="str">
        <f t="shared" si="31"/>
        <v>NO</v>
      </c>
      <c r="AE88" t="str">
        <f t="shared" si="32"/>
        <v>NO</v>
      </c>
      <c r="AF88" s="14" t="str">
        <f t="shared" si="33"/>
        <v/>
      </c>
    </row>
    <row r="89" spans="1:32" ht="17.25" x14ac:dyDescent="0.3">
      <c r="A89">
        <f>ProVation!B89</f>
        <v>0</v>
      </c>
      <c r="B89" t="str">
        <f>LEFT(ProVation!E89, 10)</f>
        <v/>
      </c>
      <c r="C89">
        <f>ProVation!C89</f>
        <v>0</v>
      </c>
      <c r="D89">
        <f>ProVation!D89</f>
        <v>0</v>
      </c>
      <c r="E89" t="str">
        <f>IF(ISNUMBER(SEARCH("caecum",ProVation!G89)),"YES", "NO")</f>
        <v>NO</v>
      </c>
      <c r="F89" t="str">
        <f>IF(ISNUMBER(SEARCH("ileum",ProVation!G89)),"YES", "NO")</f>
        <v>NO</v>
      </c>
      <c r="G89" t="str">
        <f>IF(ISNUMBER(SEARCH("ileocolonic anastomosis",ProVation!G89)),"YES", "NO")</f>
        <v>NO</v>
      </c>
      <c r="H89" s="2" t="str">
        <f t="shared" si="28"/>
        <v>NO</v>
      </c>
      <c r="Q89" t="str">
        <f t="shared" si="19"/>
        <v>NO</v>
      </c>
      <c r="R89" t="str">
        <f t="shared" si="20"/>
        <v>NO</v>
      </c>
      <c r="S89" t="str">
        <f t="shared" si="21"/>
        <v>NO</v>
      </c>
      <c r="T89" t="str">
        <f t="shared" si="18"/>
        <v>NO</v>
      </c>
      <c r="U89" t="str">
        <f t="shared" si="22"/>
        <v>NO</v>
      </c>
      <c r="V89" t="str">
        <f t="shared" si="23"/>
        <v>NO</v>
      </c>
      <c r="W89" t="str">
        <f t="shared" si="29"/>
        <v>NO</v>
      </c>
      <c r="X89" t="str">
        <f t="shared" si="24"/>
        <v>NO</v>
      </c>
      <c r="Y89" t="str">
        <f t="shared" si="25"/>
        <v>NO</v>
      </c>
      <c r="Z89" t="str">
        <f t="shared" si="26"/>
        <v>NO</v>
      </c>
      <c r="AA89">
        <f t="shared" si="27"/>
        <v>0</v>
      </c>
      <c r="AB89" s="11">
        <f>ProVation!H89</f>
        <v>0</v>
      </c>
      <c r="AC89" s="12">
        <f t="shared" si="30"/>
        <v>0</v>
      </c>
      <c r="AD89" t="str">
        <f t="shared" si="31"/>
        <v>NO</v>
      </c>
      <c r="AE89" t="str">
        <f t="shared" si="32"/>
        <v>NO</v>
      </c>
      <c r="AF89" s="14" t="str">
        <f t="shared" si="33"/>
        <v/>
      </c>
    </row>
    <row r="90" spans="1:32" ht="17.25" x14ac:dyDescent="0.3">
      <c r="A90">
        <f>ProVation!B90</f>
        <v>0</v>
      </c>
      <c r="B90" t="str">
        <f>LEFT(ProVation!E90, 10)</f>
        <v/>
      </c>
      <c r="C90">
        <f>ProVation!C90</f>
        <v>0</v>
      </c>
      <c r="D90">
        <f>ProVation!D90</f>
        <v>0</v>
      </c>
      <c r="E90" t="str">
        <f>IF(ISNUMBER(SEARCH("caecum",ProVation!G90)),"YES", "NO")</f>
        <v>NO</v>
      </c>
      <c r="F90" t="str">
        <f>IF(ISNUMBER(SEARCH("ileum",ProVation!G90)),"YES", "NO")</f>
        <v>NO</v>
      </c>
      <c r="G90" t="str">
        <f>IF(ISNUMBER(SEARCH("ileocolonic anastomosis",ProVation!G90)),"YES", "NO")</f>
        <v>NO</v>
      </c>
      <c r="H90" s="2" t="str">
        <f t="shared" si="28"/>
        <v>NO</v>
      </c>
      <c r="Q90" t="str">
        <f t="shared" si="19"/>
        <v>NO</v>
      </c>
      <c r="R90" t="str">
        <f t="shared" si="20"/>
        <v>NO</v>
      </c>
      <c r="S90" t="str">
        <f t="shared" si="21"/>
        <v>NO</v>
      </c>
      <c r="T90" t="str">
        <f t="shared" si="18"/>
        <v>NO</v>
      </c>
      <c r="U90" t="str">
        <f t="shared" si="22"/>
        <v>NO</v>
      </c>
      <c r="V90" t="str">
        <f t="shared" si="23"/>
        <v>NO</v>
      </c>
      <c r="W90" t="str">
        <f t="shared" si="29"/>
        <v>NO</v>
      </c>
      <c r="X90" t="str">
        <f t="shared" si="24"/>
        <v>NO</v>
      </c>
      <c r="Y90" t="str">
        <f t="shared" si="25"/>
        <v>NO</v>
      </c>
      <c r="Z90" t="str">
        <f t="shared" si="26"/>
        <v>NO</v>
      </c>
      <c r="AA90">
        <f t="shared" si="27"/>
        <v>0</v>
      </c>
      <c r="AB90" s="11">
        <f>ProVation!H90</f>
        <v>0</v>
      </c>
      <c r="AC90" s="12">
        <f t="shared" si="30"/>
        <v>0</v>
      </c>
      <c r="AD90" t="str">
        <f t="shared" si="31"/>
        <v>NO</v>
      </c>
      <c r="AE90" t="str">
        <f t="shared" si="32"/>
        <v>NO</v>
      </c>
      <c r="AF90" s="14" t="str">
        <f t="shared" si="33"/>
        <v/>
      </c>
    </row>
    <row r="91" spans="1:32" ht="17.25" x14ac:dyDescent="0.3">
      <c r="A91">
        <f>ProVation!B91</f>
        <v>0</v>
      </c>
      <c r="B91" t="str">
        <f>LEFT(ProVation!E91, 10)</f>
        <v/>
      </c>
      <c r="C91">
        <f>ProVation!C91</f>
        <v>0</v>
      </c>
      <c r="D91">
        <f>ProVation!D91</f>
        <v>0</v>
      </c>
      <c r="E91" t="str">
        <f>IF(ISNUMBER(SEARCH("caecum",ProVation!G91)),"YES", "NO")</f>
        <v>NO</v>
      </c>
      <c r="F91" t="str">
        <f>IF(ISNUMBER(SEARCH("ileum",ProVation!G91)),"YES", "NO")</f>
        <v>NO</v>
      </c>
      <c r="G91" t="str">
        <f>IF(ISNUMBER(SEARCH("ileocolonic anastomosis",ProVation!G91)),"YES", "NO")</f>
        <v>NO</v>
      </c>
      <c r="H91" s="2" t="str">
        <f t="shared" si="28"/>
        <v>NO</v>
      </c>
      <c r="Q91" t="str">
        <f t="shared" si="19"/>
        <v>NO</v>
      </c>
      <c r="R91" t="str">
        <f t="shared" si="20"/>
        <v>NO</v>
      </c>
      <c r="S91" t="str">
        <f t="shared" si="21"/>
        <v>NO</v>
      </c>
      <c r="T91" t="str">
        <f t="shared" si="18"/>
        <v>NO</v>
      </c>
      <c r="U91" t="str">
        <f t="shared" si="22"/>
        <v>NO</v>
      </c>
      <c r="V91" t="str">
        <f t="shared" si="23"/>
        <v>NO</v>
      </c>
      <c r="W91" t="str">
        <f t="shared" si="29"/>
        <v>NO</v>
      </c>
      <c r="X91" t="str">
        <f t="shared" si="24"/>
        <v>NO</v>
      </c>
      <c r="Y91" t="str">
        <f t="shared" si="25"/>
        <v>NO</v>
      </c>
      <c r="Z91" t="str">
        <f t="shared" si="26"/>
        <v>NO</v>
      </c>
      <c r="AA91">
        <f t="shared" si="27"/>
        <v>0</v>
      </c>
      <c r="AB91" s="11">
        <f>ProVation!H91</f>
        <v>0</v>
      </c>
      <c r="AC91" s="12">
        <f t="shared" si="30"/>
        <v>0</v>
      </c>
      <c r="AD91" t="str">
        <f t="shared" si="31"/>
        <v>NO</v>
      </c>
      <c r="AE91" t="str">
        <f t="shared" si="32"/>
        <v>NO</v>
      </c>
      <c r="AF91" s="14" t="str">
        <f t="shared" si="33"/>
        <v/>
      </c>
    </row>
    <row r="92" spans="1:32" ht="17.25" x14ac:dyDescent="0.3">
      <c r="A92">
        <f>ProVation!B92</f>
        <v>0</v>
      </c>
      <c r="B92" t="str">
        <f>LEFT(ProVation!E92, 10)</f>
        <v/>
      </c>
      <c r="C92">
        <f>ProVation!C92</f>
        <v>0</v>
      </c>
      <c r="D92">
        <f>ProVation!D92</f>
        <v>0</v>
      </c>
      <c r="E92" t="str">
        <f>IF(ISNUMBER(SEARCH("caecum",ProVation!G92)),"YES", "NO")</f>
        <v>NO</v>
      </c>
      <c r="F92" t="str">
        <f>IF(ISNUMBER(SEARCH("ileum",ProVation!G92)),"YES", "NO")</f>
        <v>NO</v>
      </c>
      <c r="G92" t="str">
        <f>IF(ISNUMBER(SEARCH("ileocolonic anastomosis",ProVation!G92)),"YES", "NO")</f>
        <v>NO</v>
      </c>
      <c r="H92" s="2" t="str">
        <f t="shared" si="28"/>
        <v>NO</v>
      </c>
      <c r="Q92" t="str">
        <f t="shared" si="19"/>
        <v>NO</v>
      </c>
      <c r="R92" t="str">
        <f t="shared" si="20"/>
        <v>NO</v>
      </c>
      <c r="S92" t="str">
        <f t="shared" si="21"/>
        <v>NO</v>
      </c>
      <c r="T92" t="str">
        <f t="shared" si="18"/>
        <v>NO</v>
      </c>
      <c r="U92" t="str">
        <f t="shared" si="22"/>
        <v>NO</v>
      </c>
      <c r="V92" t="str">
        <f t="shared" si="23"/>
        <v>NO</v>
      </c>
      <c r="W92" t="str">
        <f t="shared" si="29"/>
        <v>NO</v>
      </c>
      <c r="X92" t="str">
        <f t="shared" si="24"/>
        <v>NO</v>
      </c>
      <c r="Y92" t="str">
        <f t="shared" si="25"/>
        <v>NO</v>
      </c>
      <c r="Z92" t="str">
        <f t="shared" si="26"/>
        <v>NO</v>
      </c>
      <c r="AA92">
        <f t="shared" si="27"/>
        <v>0</v>
      </c>
      <c r="AB92" s="11">
        <f>ProVation!H92</f>
        <v>0</v>
      </c>
      <c r="AC92" s="12">
        <f t="shared" si="30"/>
        <v>0</v>
      </c>
      <c r="AD92" t="str">
        <f t="shared" si="31"/>
        <v>NO</v>
      </c>
      <c r="AE92" t="str">
        <f t="shared" si="32"/>
        <v>NO</v>
      </c>
      <c r="AF92" s="14" t="str">
        <f t="shared" si="33"/>
        <v/>
      </c>
    </row>
    <row r="93" spans="1:32" ht="17.25" x14ac:dyDescent="0.3">
      <c r="A93">
        <f>ProVation!B93</f>
        <v>0</v>
      </c>
      <c r="B93" t="str">
        <f>LEFT(ProVation!E93, 10)</f>
        <v/>
      </c>
      <c r="C93">
        <f>ProVation!C93</f>
        <v>0</v>
      </c>
      <c r="D93">
        <f>ProVation!D93</f>
        <v>0</v>
      </c>
      <c r="E93" t="str">
        <f>IF(ISNUMBER(SEARCH("caecum",ProVation!G93)),"YES", "NO")</f>
        <v>NO</v>
      </c>
      <c r="F93" t="str">
        <f>IF(ISNUMBER(SEARCH("ileum",ProVation!G93)),"YES", "NO")</f>
        <v>NO</v>
      </c>
      <c r="G93" t="str">
        <f>IF(ISNUMBER(SEARCH("ileocolonic anastomosis",ProVation!G93)),"YES", "NO")</f>
        <v>NO</v>
      </c>
      <c r="H93" s="2" t="str">
        <f t="shared" si="28"/>
        <v>NO</v>
      </c>
      <c r="Q93" t="str">
        <f t="shared" si="19"/>
        <v>NO</v>
      </c>
      <c r="R93" t="str">
        <f t="shared" si="20"/>
        <v>NO</v>
      </c>
      <c r="S93" t="str">
        <f t="shared" si="21"/>
        <v>NO</v>
      </c>
      <c r="T93" t="str">
        <f t="shared" si="18"/>
        <v>NO</v>
      </c>
      <c r="U93" t="str">
        <f t="shared" si="22"/>
        <v>NO</v>
      </c>
      <c r="V93" t="str">
        <f t="shared" si="23"/>
        <v>NO</v>
      </c>
      <c r="W93" t="str">
        <f t="shared" si="29"/>
        <v>NO</v>
      </c>
      <c r="X93" t="str">
        <f t="shared" si="24"/>
        <v>NO</v>
      </c>
      <c r="Y93" t="str">
        <f t="shared" si="25"/>
        <v>NO</v>
      </c>
      <c r="Z93" t="str">
        <f t="shared" si="26"/>
        <v>NO</v>
      </c>
      <c r="AA93">
        <f t="shared" si="27"/>
        <v>0</v>
      </c>
      <c r="AB93" s="11">
        <f>ProVation!H93</f>
        <v>0</v>
      </c>
      <c r="AC93" s="12">
        <f t="shared" si="30"/>
        <v>0</v>
      </c>
      <c r="AD93" t="str">
        <f t="shared" si="31"/>
        <v>NO</v>
      </c>
      <c r="AE93" t="str">
        <f t="shared" si="32"/>
        <v>NO</v>
      </c>
      <c r="AF93" s="14" t="str">
        <f t="shared" si="33"/>
        <v/>
      </c>
    </row>
    <row r="94" spans="1:32" ht="17.25" x14ac:dyDescent="0.3">
      <c r="A94">
        <f>ProVation!B94</f>
        <v>0</v>
      </c>
      <c r="B94" t="str">
        <f>LEFT(ProVation!E94, 10)</f>
        <v/>
      </c>
      <c r="C94">
        <f>ProVation!C94</f>
        <v>0</v>
      </c>
      <c r="D94">
        <f>ProVation!D94</f>
        <v>0</v>
      </c>
      <c r="E94" t="str">
        <f>IF(ISNUMBER(SEARCH("caecum",ProVation!G94)),"YES", "NO")</f>
        <v>NO</v>
      </c>
      <c r="F94" t="str">
        <f>IF(ISNUMBER(SEARCH("ileum",ProVation!G94)),"YES", "NO")</f>
        <v>NO</v>
      </c>
      <c r="G94" t="str">
        <f>IF(ISNUMBER(SEARCH("ileocolonic anastomosis",ProVation!G94)),"YES", "NO")</f>
        <v>NO</v>
      </c>
      <c r="H94" s="2" t="str">
        <f t="shared" si="28"/>
        <v>NO</v>
      </c>
      <c r="Q94" t="str">
        <f t="shared" si="19"/>
        <v>NO</v>
      </c>
      <c r="R94" t="str">
        <f t="shared" si="20"/>
        <v>NO</v>
      </c>
      <c r="S94" t="str">
        <f t="shared" si="21"/>
        <v>NO</v>
      </c>
      <c r="T94" t="str">
        <f t="shared" si="18"/>
        <v>NO</v>
      </c>
      <c r="U94" t="str">
        <f t="shared" si="22"/>
        <v>NO</v>
      </c>
      <c r="V94" t="str">
        <f t="shared" si="23"/>
        <v>NO</v>
      </c>
      <c r="W94" t="str">
        <f t="shared" si="29"/>
        <v>NO</v>
      </c>
      <c r="X94" t="str">
        <f t="shared" si="24"/>
        <v>NO</v>
      </c>
      <c r="Y94" t="str">
        <f t="shared" si="25"/>
        <v>NO</v>
      </c>
      <c r="Z94" t="str">
        <f t="shared" si="26"/>
        <v>NO</v>
      </c>
      <c r="AA94">
        <f t="shared" si="27"/>
        <v>0</v>
      </c>
      <c r="AB94" s="11">
        <f>ProVation!H94</f>
        <v>0</v>
      </c>
      <c r="AC94" s="12">
        <f t="shared" si="30"/>
        <v>0</v>
      </c>
      <c r="AD94" t="str">
        <f t="shared" si="31"/>
        <v>NO</v>
      </c>
      <c r="AE94" t="str">
        <f t="shared" si="32"/>
        <v>NO</v>
      </c>
      <c r="AF94" s="14" t="str">
        <f t="shared" si="33"/>
        <v/>
      </c>
    </row>
    <row r="95" spans="1:32" ht="17.25" x14ac:dyDescent="0.3">
      <c r="A95">
        <f>ProVation!B95</f>
        <v>0</v>
      </c>
      <c r="B95" t="str">
        <f>LEFT(ProVation!E95, 10)</f>
        <v/>
      </c>
      <c r="C95">
        <f>ProVation!C95</f>
        <v>0</v>
      </c>
      <c r="D95">
        <f>ProVation!D95</f>
        <v>0</v>
      </c>
      <c r="E95" t="str">
        <f>IF(ISNUMBER(SEARCH("caecum",ProVation!G95)),"YES", "NO")</f>
        <v>NO</v>
      </c>
      <c r="F95" t="str">
        <f>IF(ISNUMBER(SEARCH("ileum",ProVation!G95)),"YES", "NO")</f>
        <v>NO</v>
      </c>
      <c r="G95" t="str">
        <f>IF(ISNUMBER(SEARCH("ileocolonic anastomosis",ProVation!G95)),"YES", "NO")</f>
        <v>NO</v>
      </c>
      <c r="H95" s="2" t="str">
        <f t="shared" si="28"/>
        <v>NO</v>
      </c>
      <c r="Q95" t="str">
        <f t="shared" si="19"/>
        <v>NO</v>
      </c>
      <c r="R95" t="str">
        <f t="shared" si="20"/>
        <v>NO</v>
      </c>
      <c r="S95" t="str">
        <f t="shared" si="21"/>
        <v>NO</v>
      </c>
      <c r="T95" t="str">
        <f t="shared" si="18"/>
        <v>NO</v>
      </c>
      <c r="U95" t="str">
        <f t="shared" si="22"/>
        <v>NO</v>
      </c>
      <c r="V95" t="str">
        <f t="shared" si="23"/>
        <v>NO</v>
      </c>
      <c r="W95" t="str">
        <f t="shared" si="29"/>
        <v>NO</v>
      </c>
      <c r="X95" t="str">
        <f t="shared" si="24"/>
        <v>NO</v>
      </c>
      <c r="Y95" t="str">
        <f t="shared" si="25"/>
        <v>NO</v>
      </c>
      <c r="Z95" t="str">
        <f t="shared" si="26"/>
        <v>NO</v>
      </c>
      <c r="AA95">
        <f t="shared" si="27"/>
        <v>0</v>
      </c>
      <c r="AB95" s="11">
        <f>ProVation!H95</f>
        <v>0</v>
      </c>
      <c r="AC95" s="12">
        <f t="shared" si="30"/>
        <v>0</v>
      </c>
      <c r="AD95" t="str">
        <f t="shared" si="31"/>
        <v>NO</v>
      </c>
      <c r="AE95" t="str">
        <f t="shared" si="32"/>
        <v>NO</v>
      </c>
      <c r="AF95" s="14" t="str">
        <f t="shared" si="33"/>
        <v/>
      </c>
    </row>
    <row r="96" spans="1:32" ht="17.25" x14ac:dyDescent="0.3">
      <c r="A96">
        <f>ProVation!B96</f>
        <v>0</v>
      </c>
      <c r="B96" t="str">
        <f>LEFT(ProVation!E96, 10)</f>
        <v/>
      </c>
      <c r="C96">
        <f>ProVation!C96</f>
        <v>0</v>
      </c>
      <c r="D96">
        <f>ProVation!D96</f>
        <v>0</v>
      </c>
      <c r="E96" t="str">
        <f>IF(ISNUMBER(SEARCH("caecum",ProVation!G96)),"YES", "NO")</f>
        <v>NO</v>
      </c>
      <c r="F96" t="str">
        <f>IF(ISNUMBER(SEARCH("ileum",ProVation!G96)),"YES", "NO")</f>
        <v>NO</v>
      </c>
      <c r="G96" t="str">
        <f>IF(ISNUMBER(SEARCH("ileocolonic anastomosis",ProVation!G96)),"YES", "NO")</f>
        <v>NO</v>
      </c>
      <c r="H96" s="2" t="str">
        <f t="shared" si="28"/>
        <v>NO</v>
      </c>
      <c r="Q96" t="str">
        <f t="shared" si="19"/>
        <v>NO</v>
      </c>
      <c r="R96" t="str">
        <f t="shared" si="20"/>
        <v>NO</v>
      </c>
      <c r="S96" t="str">
        <f t="shared" si="21"/>
        <v>NO</v>
      </c>
      <c r="T96" t="str">
        <f t="shared" si="18"/>
        <v>NO</v>
      </c>
      <c r="U96" t="str">
        <f t="shared" si="22"/>
        <v>NO</v>
      </c>
      <c r="V96" t="str">
        <f t="shared" si="23"/>
        <v>NO</v>
      </c>
      <c r="W96" t="str">
        <f t="shared" si="29"/>
        <v>NO</v>
      </c>
      <c r="X96" t="str">
        <f t="shared" si="24"/>
        <v>NO</v>
      </c>
      <c r="Y96" t="str">
        <f t="shared" si="25"/>
        <v>NO</v>
      </c>
      <c r="Z96" t="str">
        <f t="shared" si="26"/>
        <v>NO</v>
      </c>
      <c r="AA96">
        <f t="shared" si="27"/>
        <v>0</v>
      </c>
      <c r="AB96" s="11">
        <f>ProVation!H96</f>
        <v>0</v>
      </c>
      <c r="AC96" s="12">
        <f t="shared" si="30"/>
        <v>0</v>
      </c>
      <c r="AD96" t="str">
        <f t="shared" si="31"/>
        <v>NO</v>
      </c>
      <c r="AE96" t="str">
        <f t="shared" si="32"/>
        <v>NO</v>
      </c>
      <c r="AF96" s="14" t="str">
        <f t="shared" si="33"/>
        <v/>
      </c>
    </row>
    <row r="97" spans="1:32" ht="17.25" x14ac:dyDescent="0.3">
      <c r="A97">
        <f>ProVation!B97</f>
        <v>0</v>
      </c>
      <c r="B97" t="str">
        <f>LEFT(ProVation!E97, 10)</f>
        <v/>
      </c>
      <c r="C97">
        <f>ProVation!C97</f>
        <v>0</v>
      </c>
      <c r="D97">
        <f>ProVation!D97</f>
        <v>0</v>
      </c>
      <c r="E97" t="str">
        <f>IF(ISNUMBER(SEARCH("caecum",ProVation!G97)),"YES", "NO")</f>
        <v>NO</v>
      </c>
      <c r="F97" t="str">
        <f>IF(ISNUMBER(SEARCH("ileum",ProVation!G97)),"YES", "NO")</f>
        <v>NO</v>
      </c>
      <c r="G97" t="str">
        <f>IF(ISNUMBER(SEARCH("ileocolonic anastomosis",ProVation!G97)),"YES", "NO")</f>
        <v>NO</v>
      </c>
      <c r="H97" s="2" t="str">
        <f t="shared" si="28"/>
        <v>NO</v>
      </c>
      <c r="Q97" t="str">
        <f t="shared" si="19"/>
        <v>NO</v>
      </c>
      <c r="R97" t="str">
        <f t="shared" si="20"/>
        <v>NO</v>
      </c>
      <c r="S97" t="str">
        <f t="shared" si="21"/>
        <v>NO</v>
      </c>
      <c r="T97" t="str">
        <f t="shared" si="18"/>
        <v>NO</v>
      </c>
      <c r="U97" t="str">
        <f t="shared" si="22"/>
        <v>NO</v>
      </c>
      <c r="V97" t="str">
        <f t="shared" si="23"/>
        <v>NO</v>
      </c>
      <c r="W97" t="str">
        <f t="shared" si="29"/>
        <v>NO</v>
      </c>
      <c r="X97" t="str">
        <f t="shared" si="24"/>
        <v>NO</v>
      </c>
      <c r="Y97" t="str">
        <f t="shared" si="25"/>
        <v>NO</v>
      </c>
      <c r="Z97" t="str">
        <f t="shared" si="26"/>
        <v>NO</v>
      </c>
      <c r="AA97">
        <f t="shared" si="27"/>
        <v>0</v>
      </c>
      <c r="AB97" s="11">
        <f>ProVation!H97</f>
        <v>0</v>
      </c>
      <c r="AC97" s="12">
        <f t="shared" si="30"/>
        <v>0</v>
      </c>
      <c r="AD97" t="str">
        <f t="shared" si="31"/>
        <v>NO</v>
      </c>
      <c r="AE97" t="str">
        <f t="shared" si="32"/>
        <v>NO</v>
      </c>
      <c r="AF97" s="14" t="str">
        <f t="shared" si="33"/>
        <v/>
      </c>
    </row>
    <row r="98" spans="1:32" ht="17.25" x14ac:dyDescent="0.3">
      <c r="A98">
        <f>ProVation!B98</f>
        <v>0</v>
      </c>
      <c r="B98" t="str">
        <f>LEFT(ProVation!E98, 10)</f>
        <v/>
      </c>
      <c r="C98">
        <f>ProVation!C98</f>
        <v>0</v>
      </c>
      <c r="D98">
        <f>ProVation!D98</f>
        <v>0</v>
      </c>
      <c r="E98" t="str">
        <f>IF(ISNUMBER(SEARCH("caecum",ProVation!G98)),"YES", "NO")</f>
        <v>NO</v>
      </c>
      <c r="F98" t="str">
        <f>IF(ISNUMBER(SEARCH("ileum",ProVation!G98)),"YES", "NO")</f>
        <v>NO</v>
      </c>
      <c r="G98" t="str">
        <f>IF(ISNUMBER(SEARCH("ileocolonic anastomosis",ProVation!G98)),"YES", "NO")</f>
        <v>NO</v>
      </c>
      <c r="H98" s="2" t="str">
        <f t="shared" si="28"/>
        <v>NO</v>
      </c>
      <c r="Q98" t="str">
        <f t="shared" si="19"/>
        <v>NO</v>
      </c>
      <c r="R98" t="str">
        <f t="shared" si="20"/>
        <v>NO</v>
      </c>
      <c r="S98" t="str">
        <f t="shared" si="21"/>
        <v>NO</v>
      </c>
      <c r="T98" t="str">
        <f t="shared" si="18"/>
        <v>NO</v>
      </c>
      <c r="U98" t="str">
        <f t="shared" si="22"/>
        <v>NO</v>
      </c>
      <c r="V98" t="str">
        <f t="shared" si="23"/>
        <v>NO</v>
      </c>
      <c r="W98" t="str">
        <f t="shared" si="29"/>
        <v>NO</v>
      </c>
      <c r="X98" t="str">
        <f t="shared" si="24"/>
        <v>NO</v>
      </c>
      <c r="Y98" t="str">
        <f t="shared" si="25"/>
        <v>NO</v>
      </c>
      <c r="Z98" t="str">
        <f t="shared" si="26"/>
        <v>NO</v>
      </c>
      <c r="AA98">
        <f t="shared" si="27"/>
        <v>0</v>
      </c>
      <c r="AB98" s="11">
        <f>ProVation!H98</f>
        <v>0</v>
      </c>
      <c r="AC98" s="12">
        <f t="shared" si="30"/>
        <v>0</v>
      </c>
      <c r="AD98" t="str">
        <f t="shared" si="31"/>
        <v>NO</v>
      </c>
      <c r="AE98" t="str">
        <f t="shared" si="32"/>
        <v>NO</v>
      </c>
      <c r="AF98" s="14" t="str">
        <f t="shared" si="33"/>
        <v/>
      </c>
    </row>
    <row r="99" spans="1:32" ht="17.25" x14ac:dyDescent="0.3">
      <c r="A99">
        <f>ProVation!B99</f>
        <v>0</v>
      </c>
      <c r="B99" t="str">
        <f>LEFT(ProVation!E99, 10)</f>
        <v/>
      </c>
      <c r="C99">
        <f>ProVation!C99</f>
        <v>0</v>
      </c>
      <c r="D99">
        <f>ProVation!D99</f>
        <v>0</v>
      </c>
      <c r="E99" t="str">
        <f>IF(ISNUMBER(SEARCH("caecum",ProVation!G99)),"YES", "NO")</f>
        <v>NO</v>
      </c>
      <c r="F99" t="str">
        <f>IF(ISNUMBER(SEARCH("ileum",ProVation!G99)),"YES", "NO")</f>
        <v>NO</v>
      </c>
      <c r="G99" t="str">
        <f>IF(ISNUMBER(SEARCH("ileocolonic anastomosis",ProVation!G99)),"YES", "NO")</f>
        <v>NO</v>
      </c>
      <c r="H99" s="2" t="str">
        <f t="shared" si="28"/>
        <v>NO</v>
      </c>
      <c r="Q99" t="str">
        <f t="shared" si="19"/>
        <v>NO</v>
      </c>
      <c r="R99" t="str">
        <f t="shared" si="20"/>
        <v>NO</v>
      </c>
      <c r="S99" t="str">
        <f t="shared" si="21"/>
        <v>NO</v>
      </c>
      <c r="T99" t="str">
        <f t="shared" si="18"/>
        <v>NO</v>
      </c>
      <c r="U99" t="str">
        <f t="shared" si="22"/>
        <v>NO</v>
      </c>
      <c r="V99" t="str">
        <f t="shared" si="23"/>
        <v>NO</v>
      </c>
      <c r="W99" t="str">
        <f t="shared" si="29"/>
        <v>NO</v>
      </c>
      <c r="X99" t="str">
        <f t="shared" si="24"/>
        <v>NO</v>
      </c>
      <c r="Y99" t="str">
        <f t="shared" si="25"/>
        <v>NO</v>
      </c>
      <c r="Z99" t="str">
        <f t="shared" si="26"/>
        <v>NO</v>
      </c>
      <c r="AA99">
        <f t="shared" si="27"/>
        <v>0</v>
      </c>
      <c r="AB99" s="11">
        <f>ProVation!H99</f>
        <v>0</v>
      </c>
      <c r="AC99" s="12">
        <f t="shared" si="30"/>
        <v>0</v>
      </c>
      <c r="AD99" t="str">
        <f t="shared" si="31"/>
        <v>NO</v>
      </c>
      <c r="AE99" t="str">
        <f t="shared" si="32"/>
        <v>NO</v>
      </c>
      <c r="AF99" s="14" t="str">
        <f t="shared" si="33"/>
        <v/>
      </c>
    </row>
    <row r="100" spans="1:32" ht="17.25" x14ac:dyDescent="0.3">
      <c r="A100">
        <f>ProVation!B100</f>
        <v>0</v>
      </c>
      <c r="B100" t="str">
        <f>LEFT(ProVation!E100, 10)</f>
        <v/>
      </c>
      <c r="C100">
        <f>ProVation!C100</f>
        <v>0</v>
      </c>
      <c r="D100">
        <f>ProVation!D100</f>
        <v>0</v>
      </c>
      <c r="E100" t="str">
        <f>IF(ISNUMBER(SEARCH("caecum",ProVation!G100)),"YES", "NO")</f>
        <v>NO</v>
      </c>
      <c r="F100" t="str">
        <f>IF(ISNUMBER(SEARCH("ileum",ProVation!G100)),"YES", "NO")</f>
        <v>NO</v>
      </c>
      <c r="G100" t="str">
        <f>IF(ISNUMBER(SEARCH("ileocolonic anastomosis",ProVation!G100)),"YES", "NO")</f>
        <v>NO</v>
      </c>
      <c r="H100" s="2" t="str">
        <f t="shared" si="28"/>
        <v>NO</v>
      </c>
      <c r="Q100" t="str">
        <f t="shared" si="19"/>
        <v>NO</v>
      </c>
      <c r="R100" t="str">
        <f t="shared" si="20"/>
        <v>NO</v>
      </c>
      <c r="S100" t="str">
        <f t="shared" si="21"/>
        <v>NO</v>
      </c>
      <c r="T100" t="str">
        <f t="shared" si="18"/>
        <v>NO</v>
      </c>
      <c r="U100" t="str">
        <f t="shared" si="22"/>
        <v>NO</v>
      </c>
      <c r="V100" t="str">
        <f t="shared" si="23"/>
        <v>NO</v>
      </c>
      <c r="W100" t="str">
        <f t="shared" si="29"/>
        <v>NO</v>
      </c>
      <c r="X100" t="str">
        <f t="shared" si="24"/>
        <v>NO</v>
      </c>
      <c r="Y100" t="str">
        <f t="shared" si="25"/>
        <v>NO</v>
      </c>
      <c r="Z100" t="str">
        <f t="shared" si="26"/>
        <v>NO</v>
      </c>
      <c r="AA100">
        <f t="shared" si="27"/>
        <v>0</v>
      </c>
      <c r="AB100" s="11">
        <f>ProVation!H100</f>
        <v>0</v>
      </c>
      <c r="AC100" s="12">
        <f t="shared" si="30"/>
        <v>0</v>
      </c>
      <c r="AD100" t="str">
        <f t="shared" si="31"/>
        <v>NO</v>
      </c>
      <c r="AE100" t="str">
        <f t="shared" si="32"/>
        <v>NO</v>
      </c>
      <c r="AF100" s="14" t="str">
        <f t="shared" si="33"/>
        <v/>
      </c>
    </row>
    <row r="101" spans="1:32" ht="17.25" x14ac:dyDescent="0.3">
      <c r="A101">
        <f>ProVation!B101</f>
        <v>0</v>
      </c>
      <c r="B101" t="str">
        <f>LEFT(ProVation!E101, 10)</f>
        <v/>
      </c>
      <c r="C101">
        <f>ProVation!C101</f>
        <v>0</v>
      </c>
      <c r="D101">
        <f>ProVation!D101</f>
        <v>0</v>
      </c>
      <c r="E101" t="str">
        <f>IF(ISNUMBER(SEARCH("caecum",ProVation!G101)),"YES", "NO")</f>
        <v>NO</v>
      </c>
      <c r="F101" t="str">
        <f>IF(ISNUMBER(SEARCH("ileum",ProVation!G101)),"YES", "NO")</f>
        <v>NO</v>
      </c>
      <c r="G101" t="str">
        <f>IF(ISNUMBER(SEARCH("ileocolonic anastomosis",ProVation!G101)),"YES", "NO")</f>
        <v>NO</v>
      </c>
      <c r="H101" s="2" t="str">
        <f t="shared" si="28"/>
        <v>NO</v>
      </c>
      <c r="Q101" t="str">
        <f t="shared" si="19"/>
        <v>NO</v>
      </c>
      <c r="R101" t="str">
        <f t="shared" si="20"/>
        <v>NO</v>
      </c>
      <c r="S101" t="str">
        <f t="shared" si="21"/>
        <v>NO</v>
      </c>
      <c r="T101" t="str">
        <f t="shared" si="18"/>
        <v>NO</v>
      </c>
      <c r="U101" t="str">
        <f t="shared" si="22"/>
        <v>NO</v>
      </c>
      <c r="V101" t="str">
        <f t="shared" si="23"/>
        <v>NO</v>
      </c>
      <c r="W101" t="str">
        <f t="shared" si="29"/>
        <v>NO</v>
      </c>
      <c r="X101" t="str">
        <f t="shared" si="24"/>
        <v>NO</v>
      </c>
      <c r="Y101" t="str">
        <f t="shared" si="25"/>
        <v>NO</v>
      </c>
      <c r="Z101" t="str">
        <f t="shared" si="26"/>
        <v>NO</v>
      </c>
      <c r="AA101">
        <f t="shared" si="27"/>
        <v>0</v>
      </c>
      <c r="AB101" s="11">
        <f>ProVation!H101</f>
        <v>0</v>
      </c>
      <c r="AC101" s="12">
        <f t="shared" si="30"/>
        <v>0</v>
      </c>
      <c r="AD101" t="str">
        <f t="shared" si="31"/>
        <v>NO</v>
      </c>
      <c r="AE101" t="str">
        <f t="shared" si="32"/>
        <v>NO</v>
      </c>
      <c r="AF101" s="14" t="str">
        <f t="shared" si="33"/>
        <v/>
      </c>
    </row>
    <row r="102" spans="1:32" ht="17.25" x14ac:dyDescent="0.3">
      <c r="A102">
        <f>ProVation!B102</f>
        <v>0</v>
      </c>
      <c r="B102" t="str">
        <f>LEFT(ProVation!E102, 10)</f>
        <v/>
      </c>
      <c r="C102">
        <f>ProVation!C102</f>
        <v>0</v>
      </c>
      <c r="D102">
        <f>ProVation!D102</f>
        <v>0</v>
      </c>
      <c r="E102" t="str">
        <f>IF(ISNUMBER(SEARCH("caecum",ProVation!G102)),"YES", "NO")</f>
        <v>NO</v>
      </c>
      <c r="F102" t="str">
        <f>IF(ISNUMBER(SEARCH("ileum",ProVation!G102)),"YES", "NO")</f>
        <v>NO</v>
      </c>
      <c r="G102" t="str">
        <f>IF(ISNUMBER(SEARCH("ileocolonic anastomosis",ProVation!G102)),"YES", "NO")</f>
        <v>NO</v>
      </c>
      <c r="H102" s="2" t="str">
        <f t="shared" si="28"/>
        <v>NO</v>
      </c>
      <c r="Q102" t="str">
        <f t="shared" si="19"/>
        <v>NO</v>
      </c>
      <c r="R102" t="str">
        <f t="shared" si="20"/>
        <v>NO</v>
      </c>
      <c r="S102" t="str">
        <f t="shared" si="21"/>
        <v>NO</v>
      </c>
      <c r="T102" t="str">
        <f t="shared" si="18"/>
        <v>NO</v>
      </c>
      <c r="U102" t="str">
        <f t="shared" si="22"/>
        <v>NO</v>
      </c>
      <c r="V102" t="str">
        <f t="shared" si="23"/>
        <v>NO</v>
      </c>
      <c r="W102" t="str">
        <f t="shared" si="29"/>
        <v>NO</v>
      </c>
      <c r="X102" t="str">
        <f t="shared" si="24"/>
        <v>NO</v>
      </c>
      <c r="Y102" t="str">
        <f t="shared" si="25"/>
        <v>NO</v>
      </c>
      <c r="Z102" t="str">
        <f t="shared" si="26"/>
        <v>NO</v>
      </c>
      <c r="AA102">
        <f t="shared" si="27"/>
        <v>0</v>
      </c>
      <c r="AB102" s="11">
        <f>ProVation!H102</f>
        <v>0</v>
      </c>
      <c r="AC102" s="12">
        <f t="shared" si="30"/>
        <v>0</v>
      </c>
      <c r="AD102" t="str">
        <f t="shared" si="31"/>
        <v>NO</v>
      </c>
      <c r="AE102" t="str">
        <f t="shared" si="32"/>
        <v>NO</v>
      </c>
      <c r="AF102" s="14" t="str">
        <f t="shared" si="33"/>
        <v/>
      </c>
    </row>
    <row r="103" spans="1:32" ht="17.25" x14ac:dyDescent="0.3">
      <c r="A103">
        <f>ProVation!B103</f>
        <v>0</v>
      </c>
      <c r="B103" t="str">
        <f>LEFT(ProVation!E103, 10)</f>
        <v/>
      </c>
      <c r="C103">
        <f>ProVation!C103</f>
        <v>0</v>
      </c>
      <c r="D103">
        <f>ProVation!D103</f>
        <v>0</v>
      </c>
      <c r="E103" t="str">
        <f>IF(ISNUMBER(SEARCH("caecum",ProVation!G103)),"YES", "NO")</f>
        <v>NO</v>
      </c>
      <c r="F103" t="str">
        <f>IF(ISNUMBER(SEARCH("ileum",ProVation!G103)),"YES", "NO")</f>
        <v>NO</v>
      </c>
      <c r="G103" t="str">
        <f>IF(ISNUMBER(SEARCH("ileocolonic anastomosis",ProVation!G103)),"YES", "NO")</f>
        <v>NO</v>
      </c>
      <c r="H103" s="2" t="str">
        <f t="shared" si="28"/>
        <v>NO</v>
      </c>
      <c r="Q103" t="str">
        <f t="shared" si="19"/>
        <v>NO</v>
      </c>
      <c r="R103" t="str">
        <f t="shared" si="20"/>
        <v>NO</v>
      </c>
      <c r="S103" t="str">
        <f t="shared" si="21"/>
        <v>NO</v>
      </c>
      <c r="T103" t="str">
        <f t="shared" si="18"/>
        <v>NO</v>
      </c>
      <c r="U103" t="str">
        <f t="shared" si="22"/>
        <v>NO</v>
      </c>
      <c r="V103" t="str">
        <f t="shared" si="23"/>
        <v>NO</v>
      </c>
      <c r="W103" t="str">
        <f t="shared" si="29"/>
        <v>NO</v>
      </c>
      <c r="X103" t="str">
        <f t="shared" si="24"/>
        <v>NO</v>
      </c>
      <c r="Y103" t="str">
        <f t="shared" si="25"/>
        <v>NO</v>
      </c>
      <c r="Z103" t="str">
        <f t="shared" si="26"/>
        <v>NO</v>
      </c>
      <c r="AA103">
        <f t="shared" si="27"/>
        <v>0</v>
      </c>
      <c r="AB103" s="11">
        <f>ProVation!H103</f>
        <v>0</v>
      </c>
      <c r="AC103" s="12">
        <f t="shared" si="30"/>
        <v>0</v>
      </c>
      <c r="AD103" t="str">
        <f t="shared" si="31"/>
        <v>NO</v>
      </c>
      <c r="AE103" t="str">
        <f t="shared" si="32"/>
        <v>NO</v>
      </c>
      <c r="AF103" s="14" t="str">
        <f t="shared" si="33"/>
        <v/>
      </c>
    </row>
    <row r="104" spans="1:32" ht="17.25" x14ac:dyDescent="0.3">
      <c r="A104">
        <f>ProVation!B104</f>
        <v>0</v>
      </c>
      <c r="B104" t="str">
        <f>LEFT(ProVation!E104, 10)</f>
        <v/>
      </c>
      <c r="C104">
        <f>ProVation!C104</f>
        <v>0</v>
      </c>
      <c r="D104">
        <f>ProVation!D104</f>
        <v>0</v>
      </c>
      <c r="E104" t="str">
        <f>IF(ISNUMBER(SEARCH("caecum",ProVation!G104)),"YES", "NO")</f>
        <v>NO</v>
      </c>
      <c r="F104" t="str">
        <f>IF(ISNUMBER(SEARCH("ileum",ProVation!G104)),"YES", "NO")</f>
        <v>NO</v>
      </c>
      <c r="G104" t="str">
        <f>IF(ISNUMBER(SEARCH("ileocolonic anastomosis",ProVation!G104)),"YES", "NO")</f>
        <v>NO</v>
      </c>
      <c r="H104" s="2" t="str">
        <f t="shared" si="28"/>
        <v>NO</v>
      </c>
      <c r="Q104" t="str">
        <f t="shared" si="19"/>
        <v>NO</v>
      </c>
      <c r="R104" t="str">
        <f t="shared" si="20"/>
        <v>NO</v>
      </c>
      <c r="S104" t="str">
        <f t="shared" si="21"/>
        <v>NO</v>
      </c>
      <c r="T104" t="str">
        <f t="shared" si="18"/>
        <v>NO</v>
      </c>
      <c r="U104" t="str">
        <f t="shared" si="22"/>
        <v>NO</v>
      </c>
      <c r="V104" t="str">
        <f t="shared" si="23"/>
        <v>NO</v>
      </c>
      <c r="W104" t="str">
        <f t="shared" si="29"/>
        <v>NO</v>
      </c>
      <c r="X104" t="str">
        <f t="shared" si="24"/>
        <v>NO</v>
      </c>
      <c r="Y104" t="str">
        <f t="shared" si="25"/>
        <v>NO</v>
      </c>
      <c r="Z104" t="str">
        <f t="shared" si="26"/>
        <v>NO</v>
      </c>
      <c r="AA104">
        <f t="shared" si="27"/>
        <v>0</v>
      </c>
      <c r="AB104" s="11">
        <f>ProVation!H104</f>
        <v>0</v>
      </c>
      <c r="AC104" s="12">
        <f t="shared" si="30"/>
        <v>0</v>
      </c>
      <c r="AD104" t="str">
        <f t="shared" si="31"/>
        <v>NO</v>
      </c>
      <c r="AE104" t="str">
        <f t="shared" si="32"/>
        <v>NO</v>
      </c>
      <c r="AF104" s="14" t="str">
        <f t="shared" si="33"/>
        <v/>
      </c>
    </row>
    <row r="105" spans="1:32" ht="17.25" x14ac:dyDescent="0.3">
      <c r="A105">
        <f>ProVation!B105</f>
        <v>0</v>
      </c>
      <c r="B105" t="str">
        <f>LEFT(ProVation!E105, 10)</f>
        <v/>
      </c>
      <c r="C105">
        <f>ProVation!C105</f>
        <v>0</v>
      </c>
      <c r="D105">
        <f>ProVation!D105</f>
        <v>0</v>
      </c>
      <c r="E105" t="str">
        <f>IF(ISNUMBER(SEARCH("caecum",ProVation!G105)),"YES", "NO")</f>
        <v>NO</v>
      </c>
      <c r="F105" t="str">
        <f>IF(ISNUMBER(SEARCH("ileum",ProVation!G105)),"YES", "NO")</f>
        <v>NO</v>
      </c>
      <c r="G105" t="str">
        <f>IF(ISNUMBER(SEARCH("ileocolonic anastomosis",ProVation!G105)),"YES", "NO")</f>
        <v>NO</v>
      </c>
      <c r="H105" s="2" t="str">
        <f t="shared" si="28"/>
        <v>NO</v>
      </c>
      <c r="Q105" t="str">
        <f t="shared" si="19"/>
        <v>NO</v>
      </c>
      <c r="R105" t="str">
        <f t="shared" si="20"/>
        <v>NO</v>
      </c>
      <c r="S105" t="str">
        <f t="shared" si="21"/>
        <v>NO</v>
      </c>
      <c r="T105" t="str">
        <f t="shared" si="18"/>
        <v>NO</v>
      </c>
      <c r="U105" t="str">
        <f t="shared" si="22"/>
        <v>NO</v>
      </c>
      <c r="V105" t="str">
        <f t="shared" si="23"/>
        <v>NO</v>
      </c>
      <c r="W105" t="str">
        <f t="shared" si="29"/>
        <v>NO</v>
      </c>
      <c r="X105" t="str">
        <f t="shared" si="24"/>
        <v>NO</v>
      </c>
      <c r="Y105" t="str">
        <f t="shared" si="25"/>
        <v>NO</v>
      </c>
      <c r="Z105" t="str">
        <f t="shared" si="26"/>
        <v>NO</v>
      </c>
      <c r="AA105">
        <f t="shared" si="27"/>
        <v>0</v>
      </c>
      <c r="AB105" s="11">
        <f>ProVation!H105</f>
        <v>0</v>
      </c>
      <c r="AC105" s="12">
        <f t="shared" si="30"/>
        <v>0</v>
      </c>
      <c r="AD105" t="str">
        <f t="shared" si="31"/>
        <v>NO</v>
      </c>
      <c r="AE105" t="str">
        <f t="shared" si="32"/>
        <v>NO</v>
      </c>
      <c r="AF105" s="14" t="str">
        <f t="shared" si="33"/>
        <v/>
      </c>
    </row>
    <row r="106" spans="1:32" ht="17.25" x14ac:dyDescent="0.3">
      <c r="A106">
        <f>ProVation!B106</f>
        <v>0</v>
      </c>
      <c r="B106" t="str">
        <f>LEFT(ProVation!E106, 10)</f>
        <v/>
      </c>
      <c r="C106">
        <f>ProVation!C106</f>
        <v>0</v>
      </c>
      <c r="D106">
        <f>ProVation!D106</f>
        <v>0</v>
      </c>
      <c r="E106" t="str">
        <f>IF(ISNUMBER(SEARCH("caecum",ProVation!G106)),"YES", "NO")</f>
        <v>NO</v>
      </c>
      <c r="F106" t="str">
        <f>IF(ISNUMBER(SEARCH("ileum",ProVation!G106)),"YES", "NO")</f>
        <v>NO</v>
      </c>
      <c r="G106" t="str">
        <f>IF(ISNUMBER(SEARCH("ileocolonic anastomosis",ProVation!G106)),"YES", "NO")</f>
        <v>NO</v>
      </c>
      <c r="H106" s="2" t="str">
        <f t="shared" si="28"/>
        <v>NO</v>
      </c>
      <c r="Q106" t="str">
        <f t="shared" si="19"/>
        <v>NO</v>
      </c>
      <c r="R106" t="str">
        <f t="shared" si="20"/>
        <v>NO</v>
      </c>
      <c r="S106" t="str">
        <f t="shared" si="21"/>
        <v>NO</v>
      </c>
      <c r="T106" t="str">
        <f t="shared" si="18"/>
        <v>NO</v>
      </c>
      <c r="U106" t="str">
        <f t="shared" si="22"/>
        <v>NO</v>
      </c>
      <c r="V106" t="str">
        <f t="shared" si="23"/>
        <v>NO</v>
      </c>
      <c r="W106" t="str">
        <f t="shared" si="29"/>
        <v>NO</v>
      </c>
      <c r="X106" t="str">
        <f t="shared" si="24"/>
        <v>NO</v>
      </c>
      <c r="Y106" t="str">
        <f t="shared" si="25"/>
        <v>NO</v>
      </c>
      <c r="Z106" t="str">
        <f t="shared" si="26"/>
        <v>NO</v>
      </c>
      <c r="AA106">
        <f t="shared" si="27"/>
        <v>0</v>
      </c>
      <c r="AB106" s="11">
        <f>ProVation!H106</f>
        <v>0</v>
      </c>
      <c r="AC106" s="12">
        <f t="shared" si="30"/>
        <v>0</v>
      </c>
      <c r="AD106" t="str">
        <f t="shared" si="31"/>
        <v>NO</v>
      </c>
      <c r="AE106" t="str">
        <f t="shared" si="32"/>
        <v>NO</v>
      </c>
      <c r="AF106" s="14" t="str">
        <f t="shared" si="33"/>
        <v/>
      </c>
    </row>
    <row r="107" spans="1:32" ht="17.25" x14ac:dyDescent="0.3">
      <c r="A107">
        <f>ProVation!B107</f>
        <v>0</v>
      </c>
      <c r="B107" t="str">
        <f>LEFT(ProVation!E107, 10)</f>
        <v/>
      </c>
      <c r="C107">
        <f>ProVation!C107</f>
        <v>0</v>
      </c>
      <c r="D107">
        <f>ProVation!D107</f>
        <v>0</v>
      </c>
      <c r="E107" t="str">
        <f>IF(ISNUMBER(SEARCH("caecum",ProVation!G107)),"YES", "NO")</f>
        <v>NO</v>
      </c>
      <c r="F107" t="str">
        <f>IF(ISNUMBER(SEARCH("ileum",ProVation!G107)),"YES", "NO")</f>
        <v>NO</v>
      </c>
      <c r="G107" t="str">
        <f>IF(ISNUMBER(SEARCH("ileocolonic anastomosis",ProVation!G107)),"YES", "NO")</f>
        <v>NO</v>
      </c>
      <c r="H107" s="2" t="str">
        <f t="shared" si="28"/>
        <v>NO</v>
      </c>
      <c r="Q107" t="str">
        <f t="shared" si="19"/>
        <v>NO</v>
      </c>
      <c r="R107" t="str">
        <f t="shared" si="20"/>
        <v>NO</v>
      </c>
      <c r="S107" t="str">
        <f t="shared" si="21"/>
        <v>NO</v>
      </c>
      <c r="T107" t="str">
        <f t="shared" si="18"/>
        <v>NO</v>
      </c>
      <c r="U107" t="str">
        <f t="shared" si="22"/>
        <v>NO</v>
      </c>
      <c r="V107" t="str">
        <f t="shared" si="23"/>
        <v>NO</v>
      </c>
      <c r="W107" t="str">
        <f t="shared" si="29"/>
        <v>NO</v>
      </c>
      <c r="X107" t="str">
        <f t="shared" si="24"/>
        <v>NO</v>
      </c>
      <c r="Y107" t="str">
        <f t="shared" si="25"/>
        <v>NO</v>
      </c>
      <c r="Z107" t="str">
        <f t="shared" si="26"/>
        <v>NO</v>
      </c>
      <c r="AA107">
        <f t="shared" si="27"/>
        <v>0</v>
      </c>
      <c r="AB107" s="11">
        <f>ProVation!H107</f>
        <v>0</v>
      </c>
      <c r="AC107" s="12">
        <f t="shared" si="30"/>
        <v>0</v>
      </c>
      <c r="AD107" t="str">
        <f t="shared" si="31"/>
        <v>NO</v>
      </c>
      <c r="AE107" t="str">
        <f t="shared" si="32"/>
        <v>NO</v>
      </c>
      <c r="AF107" s="14" t="str">
        <f t="shared" si="33"/>
        <v/>
      </c>
    </row>
    <row r="108" spans="1:32" ht="17.25" x14ac:dyDescent="0.3">
      <c r="A108">
        <f>ProVation!B108</f>
        <v>0</v>
      </c>
      <c r="B108" t="str">
        <f>LEFT(ProVation!E108, 10)</f>
        <v/>
      </c>
      <c r="C108">
        <f>ProVation!C108</f>
        <v>0</v>
      </c>
      <c r="D108">
        <f>ProVation!D108</f>
        <v>0</v>
      </c>
      <c r="E108" t="str">
        <f>IF(ISNUMBER(SEARCH("caecum",ProVation!G108)),"YES", "NO")</f>
        <v>NO</v>
      </c>
      <c r="F108" t="str">
        <f>IF(ISNUMBER(SEARCH("ileum",ProVation!G108)),"YES", "NO")</f>
        <v>NO</v>
      </c>
      <c r="G108" t="str">
        <f>IF(ISNUMBER(SEARCH("ileocolonic anastomosis",ProVation!G108)),"YES", "NO")</f>
        <v>NO</v>
      </c>
      <c r="H108" s="2" t="str">
        <f t="shared" si="28"/>
        <v>NO</v>
      </c>
      <c r="Q108" t="str">
        <f t="shared" si="19"/>
        <v>NO</v>
      </c>
      <c r="R108" t="str">
        <f t="shared" si="20"/>
        <v>NO</v>
      </c>
      <c r="S108" t="str">
        <f t="shared" si="21"/>
        <v>NO</v>
      </c>
      <c r="T108" t="str">
        <f t="shared" si="18"/>
        <v>NO</v>
      </c>
      <c r="U108" t="str">
        <f t="shared" si="22"/>
        <v>NO</v>
      </c>
      <c r="V108" t="str">
        <f t="shared" si="23"/>
        <v>NO</v>
      </c>
      <c r="W108" t="str">
        <f t="shared" si="29"/>
        <v>NO</v>
      </c>
      <c r="X108" t="str">
        <f t="shared" si="24"/>
        <v>NO</v>
      </c>
      <c r="Y108" t="str">
        <f t="shared" si="25"/>
        <v>NO</v>
      </c>
      <c r="Z108" t="str">
        <f t="shared" si="26"/>
        <v>NO</v>
      </c>
      <c r="AA108">
        <f t="shared" si="27"/>
        <v>0</v>
      </c>
      <c r="AB108" s="11">
        <f>ProVation!H108</f>
        <v>0</v>
      </c>
      <c r="AC108" s="12">
        <f t="shared" si="30"/>
        <v>0</v>
      </c>
      <c r="AD108" t="str">
        <f t="shared" si="31"/>
        <v>NO</v>
      </c>
      <c r="AE108" t="str">
        <f t="shared" si="32"/>
        <v>NO</v>
      </c>
      <c r="AF108" s="14" t="str">
        <f t="shared" si="33"/>
        <v/>
      </c>
    </row>
    <row r="109" spans="1:32" ht="17.25" x14ac:dyDescent="0.3">
      <c r="A109">
        <f>ProVation!B109</f>
        <v>0</v>
      </c>
      <c r="B109" t="str">
        <f>LEFT(ProVation!E109, 10)</f>
        <v/>
      </c>
      <c r="C109">
        <f>ProVation!C109</f>
        <v>0</v>
      </c>
      <c r="D109">
        <f>ProVation!D109</f>
        <v>0</v>
      </c>
      <c r="E109" t="str">
        <f>IF(ISNUMBER(SEARCH("caecum",ProVation!G109)),"YES", "NO")</f>
        <v>NO</v>
      </c>
      <c r="F109" t="str">
        <f>IF(ISNUMBER(SEARCH("ileum",ProVation!G109)),"YES", "NO")</f>
        <v>NO</v>
      </c>
      <c r="G109" t="str">
        <f>IF(ISNUMBER(SEARCH("ileocolonic anastomosis",ProVation!G109)),"YES", "NO")</f>
        <v>NO</v>
      </c>
      <c r="H109" s="2" t="str">
        <f t="shared" si="28"/>
        <v>NO</v>
      </c>
      <c r="Q109" t="str">
        <f t="shared" si="19"/>
        <v>NO</v>
      </c>
      <c r="R109" t="str">
        <f t="shared" si="20"/>
        <v>NO</v>
      </c>
      <c r="S109" t="str">
        <f t="shared" si="21"/>
        <v>NO</v>
      </c>
      <c r="T109" t="str">
        <f t="shared" si="18"/>
        <v>NO</v>
      </c>
      <c r="U109" t="str">
        <f t="shared" si="22"/>
        <v>NO</v>
      </c>
      <c r="V109" t="str">
        <f t="shared" si="23"/>
        <v>NO</v>
      </c>
      <c r="W109" t="str">
        <f t="shared" si="29"/>
        <v>NO</v>
      </c>
      <c r="X109" t="str">
        <f t="shared" si="24"/>
        <v>NO</v>
      </c>
      <c r="Y109" t="str">
        <f t="shared" si="25"/>
        <v>NO</v>
      </c>
      <c r="Z109" t="str">
        <f t="shared" si="26"/>
        <v>NO</v>
      </c>
      <c r="AA109">
        <f t="shared" si="27"/>
        <v>0</v>
      </c>
      <c r="AB109" s="11">
        <f>ProVation!H109</f>
        <v>0</v>
      </c>
      <c r="AC109" s="12">
        <f t="shared" si="30"/>
        <v>0</v>
      </c>
      <c r="AD109" t="str">
        <f t="shared" si="31"/>
        <v>NO</v>
      </c>
      <c r="AE109" t="str">
        <f t="shared" si="32"/>
        <v>NO</v>
      </c>
      <c r="AF109" s="14" t="str">
        <f t="shared" si="33"/>
        <v/>
      </c>
    </row>
    <row r="110" spans="1:32" ht="17.25" x14ac:dyDescent="0.3">
      <c r="A110">
        <f>ProVation!B110</f>
        <v>0</v>
      </c>
      <c r="B110" t="str">
        <f>LEFT(ProVation!E110, 10)</f>
        <v/>
      </c>
      <c r="C110">
        <f>ProVation!C110</f>
        <v>0</v>
      </c>
      <c r="D110">
        <f>ProVation!D110</f>
        <v>0</v>
      </c>
      <c r="E110" t="str">
        <f>IF(ISNUMBER(SEARCH("caecum",ProVation!G110)),"YES", "NO")</f>
        <v>NO</v>
      </c>
      <c r="F110" t="str">
        <f>IF(ISNUMBER(SEARCH("ileum",ProVation!G110)),"YES", "NO")</f>
        <v>NO</v>
      </c>
      <c r="G110" t="str">
        <f>IF(ISNUMBER(SEARCH("ileocolonic anastomosis",ProVation!G110)),"YES", "NO")</f>
        <v>NO</v>
      </c>
      <c r="H110" s="2" t="str">
        <f t="shared" si="28"/>
        <v>NO</v>
      </c>
      <c r="Q110" t="str">
        <f t="shared" si="19"/>
        <v>NO</v>
      </c>
      <c r="R110" t="str">
        <f t="shared" si="20"/>
        <v>NO</v>
      </c>
      <c r="S110" t="str">
        <f t="shared" si="21"/>
        <v>NO</v>
      </c>
      <c r="T110" t="str">
        <f t="shared" si="18"/>
        <v>NO</v>
      </c>
      <c r="U110" t="str">
        <f t="shared" si="22"/>
        <v>NO</v>
      </c>
      <c r="V110" t="str">
        <f t="shared" si="23"/>
        <v>NO</v>
      </c>
      <c r="W110" t="str">
        <f t="shared" si="29"/>
        <v>NO</v>
      </c>
      <c r="X110" t="str">
        <f t="shared" si="24"/>
        <v>NO</v>
      </c>
      <c r="Y110" t="str">
        <f t="shared" si="25"/>
        <v>NO</v>
      </c>
      <c r="Z110" t="str">
        <f t="shared" si="26"/>
        <v>NO</v>
      </c>
      <c r="AA110">
        <f t="shared" si="27"/>
        <v>0</v>
      </c>
      <c r="AB110" s="11">
        <f>ProVation!H110</f>
        <v>0</v>
      </c>
      <c r="AC110" s="12">
        <f t="shared" si="30"/>
        <v>0</v>
      </c>
      <c r="AD110" t="str">
        <f t="shared" si="31"/>
        <v>NO</v>
      </c>
      <c r="AE110" t="str">
        <f t="shared" si="32"/>
        <v>NO</v>
      </c>
      <c r="AF110" s="14" t="str">
        <f t="shared" si="33"/>
        <v/>
      </c>
    </row>
    <row r="111" spans="1:32" ht="17.25" x14ac:dyDescent="0.3">
      <c r="A111">
        <f>ProVation!B111</f>
        <v>0</v>
      </c>
      <c r="B111" t="str">
        <f>LEFT(ProVation!E111, 10)</f>
        <v/>
      </c>
      <c r="C111">
        <f>ProVation!C111</f>
        <v>0</v>
      </c>
      <c r="D111">
        <f>ProVation!D111</f>
        <v>0</v>
      </c>
      <c r="E111" t="str">
        <f>IF(ISNUMBER(SEARCH("caecum",ProVation!G111)),"YES", "NO")</f>
        <v>NO</v>
      </c>
      <c r="F111" t="str">
        <f>IF(ISNUMBER(SEARCH("ileum",ProVation!G111)),"YES", "NO")</f>
        <v>NO</v>
      </c>
      <c r="G111" t="str">
        <f>IF(ISNUMBER(SEARCH("ileocolonic anastomosis",ProVation!G111)),"YES", "NO")</f>
        <v>NO</v>
      </c>
      <c r="H111" s="2" t="str">
        <f t="shared" si="28"/>
        <v>NO</v>
      </c>
      <c r="Q111" t="str">
        <f t="shared" si="19"/>
        <v>NO</v>
      </c>
      <c r="R111" t="str">
        <f t="shared" si="20"/>
        <v>NO</v>
      </c>
      <c r="S111" t="str">
        <f t="shared" si="21"/>
        <v>NO</v>
      </c>
      <c r="T111" t="str">
        <f t="shared" si="18"/>
        <v>NO</v>
      </c>
      <c r="U111" t="str">
        <f t="shared" si="22"/>
        <v>NO</v>
      </c>
      <c r="V111" t="str">
        <f t="shared" si="23"/>
        <v>NO</v>
      </c>
      <c r="W111" t="str">
        <f t="shared" si="29"/>
        <v>NO</v>
      </c>
      <c r="X111" t="str">
        <f t="shared" si="24"/>
        <v>NO</v>
      </c>
      <c r="Y111" t="str">
        <f t="shared" si="25"/>
        <v>NO</v>
      </c>
      <c r="Z111" t="str">
        <f t="shared" si="26"/>
        <v>NO</v>
      </c>
      <c r="AA111">
        <f t="shared" si="27"/>
        <v>0</v>
      </c>
      <c r="AB111" s="11">
        <f>ProVation!H111</f>
        <v>0</v>
      </c>
      <c r="AC111" s="12">
        <f t="shared" si="30"/>
        <v>0</v>
      </c>
      <c r="AD111" t="str">
        <f t="shared" si="31"/>
        <v>NO</v>
      </c>
      <c r="AE111" t="str">
        <f t="shared" si="32"/>
        <v>NO</v>
      </c>
      <c r="AF111" s="14" t="str">
        <f t="shared" si="33"/>
        <v/>
      </c>
    </row>
    <row r="112" spans="1:32" ht="17.25" x14ac:dyDescent="0.3">
      <c r="A112">
        <f>ProVation!B112</f>
        <v>0</v>
      </c>
      <c r="B112" t="str">
        <f>LEFT(ProVation!E112, 10)</f>
        <v/>
      </c>
      <c r="C112">
        <f>ProVation!C112</f>
        <v>0</v>
      </c>
      <c r="D112">
        <f>ProVation!D112</f>
        <v>0</v>
      </c>
      <c r="E112" t="str">
        <f>IF(ISNUMBER(SEARCH("caecum",ProVation!G112)),"YES", "NO")</f>
        <v>NO</v>
      </c>
      <c r="F112" t="str">
        <f>IF(ISNUMBER(SEARCH("ileum",ProVation!G112)),"YES", "NO")</f>
        <v>NO</v>
      </c>
      <c r="G112" t="str">
        <f>IF(ISNUMBER(SEARCH("ileocolonic anastomosis",ProVation!G112)),"YES", "NO")</f>
        <v>NO</v>
      </c>
      <c r="H112" s="2" t="str">
        <f t="shared" si="28"/>
        <v>NO</v>
      </c>
      <c r="Q112" t="str">
        <f t="shared" si="19"/>
        <v>NO</v>
      </c>
      <c r="R112" t="str">
        <f t="shared" si="20"/>
        <v>NO</v>
      </c>
      <c r="S112" t="str">
        <f t="shared" si="21"/>
        <v>NO</v>
      </c>
      <c r="T112" t="str">
        <f t="shared" si="18"/>
        <v>NO</v>
      </c>
      <c r="U112" t="str">
        <f t="shared" si="22"/>
        <v>NO</v>
      </c>
      <c r="V112" t="str">
        <f t="shared" si="23"/>
        <v>NO</v>
      </c>
      <c r="W112" t="str">
        <f t="shared" si="29"/>
        <v>NO</v>
      </c>
      <c r="X112" t="str">
        <f t="shared" si="24"/>
        <v>NO</v>
      </c>
      <c r="Y112" t="str">
        <f t="shared" si="25"/>
        <v>NO</v>
      </c>
      <c r="Z112" t="str">
        <f t="shared" si="26"/>
        <v>NO</v>
      </c>
      <c r="AA112">
        <f t="shared" si="27"/>
        <v>0</v>
      </c>
      <c r="AB112" s="11">
        <f>ProVation!H112</f>
        <v>0</v>
      </c>
      <c r="AC112" s="12">
        <f t="shared" si="30"/>
        <v>0</v>
      </c>
      <c r="AD112" t="str">
        <f t="shared" si="31"/>
        <v>NO</v>
      </c>
      <c r="AE112" t="str">
        <f t="shared" si="32"/>
        <v>NO</v>
      </c>
      <c r="AF112" s="14" t="str">
        <f t="shared" si="33"/>
        <v/>
      </c>
    </row>
    <row r="113" spans="1:32" ht="17.25" x14ac:dyDescent="0.3">
      <c r="A113">
        <f>ProVation!B113</f>
        <v>0</v>
      </c>
      <c r="B113" t="str">
        <f>LEFT(ProVation!E113, 10)</f>
        <v/>
      </c>
      <c r="C113">
        <f>ProVation!C113</f>
        <v>0</v>
      </c>
      <c r="D113">
        <f>ProVation!D113</f>
        <v>0</v>
      </c>
      <c r="E113" t="str">
        <f>IF(ISNUMBER(SEARCH("caecum",ProVation!G113)),"YES", "NO")</f>
        <v>NO</v>
      </c>
      <c r="F113" t="str">
        <f>IF(ISNUMBER(SEARCH("ileum",ProVation!G113)),"YES", "NO")</f>
        <v>NO</v>
      </c>
      <c r="G113" t="str">
        <f>IF(ISNUMBER(SEARCH("ileocolonic anastomosis",ProVation!G113)),"YES", "NO")</f>
        <v>NO</v>
      </c>
      <c r="H113" s="2" t="str">
        <f t="shared" si="28"/>
        <v>NO</v>
      </c>
      <c r="Q113" t="str">
        <f t="shared" si="19"/>
        <v>NO</v>
      </c>
      <c r="R113" t="str">
        <f t="shared" si="20"/>
        <v>NO</v>
      </c>
      <c r="S113" t="str">
        <f t="shared" si="21"/>
        <v>NO</v>
      </c>
      <c r="T113" t="str">
        <f t="shared" si="18"/>
        <v>NO</v>
      </c>
      <c r="U113" t="str">
        <f t="shared" si="22"/>
        <v>NO</v>
      </c>
      <c r="V113" t="str">
        <f t="shared" si="23"/>
        <v>NO</v>
      </c>
      <c r="W113" t="str">
        <f t="shared" si="29"/>
        <v>NO</v>
      </c>
      <c r="X113" t="str">
        <f t="shared" si="24"/>
        <v>NO</v>
      </c>
      <c r="Y113" t="str">
        <f t="shared" si="25"/>
        <v>NO</v>
      </c>
      <c r="Z113" t="str">
        <f t="shared" si="26"/>
        <v>NO</v>
      </c>
      <c r="AA113">
        <f t="shared" si="27"/>
        <v>0</v>
      </c>
      <c r="AB113" s="11">
        <f>ProVation!H113</f>
        <v>0</v>
      </c>
      <c r="AC113" s="12">
        <f t="shared" si="30"/>
        <v>0</v>
      </c>
      <c r="AD113" t="str">
        <f t="shared" si="31"/>
        <v>NO</v>
      </c>
      <c r="AE113" t="str">
        <f t="shared" si="32"/>
        <v>NO</v>
      </c>
      <c r="AF113" s="14" t="str">
        <f t="shared" si="33"/>
        <v/>
      </c>
    </row>
    <row r="114" spans="1:32" ht="17.25" x14ac:dyDescent="0.3">
      <c r="A114">
        <f>ProVation!B114</f>
        <v>0</v>
      </c>
      <c r="B114" t="str">
        <f>LEFT(ProVation!E114, 10)</f>
        <v/>
      </c>
      <c r="C114">
        <f>ProVation!C114</f>
        <v>0</v>
      </c>
      <c r="D114">
        <f>ProVation!D114</f>
        <v>0</v>
      </c>
      <c r="E114" t="str">
        <f>IF(ISNUMBER(SEARCH("caecum",ProVation!G114)),"YES", "NO")</f>
        <v>NO</v>
      </c>
      <c r="F114" t="str">
        <f>IF(ISNUMBER(SEARCH("ileum",ProVation!G114)),"YES", "NO")</f>
        <v>NO</v>
      </c>
      <c r="G114" t="str">
        <f>IF(ISNUMBER(SEARCH("ileocolonic anastomosis",ProVation!G114)),"YES", "NO")</f>
        <v>NO</v>
      </c>
      <c r="H114" s="2" t="str">
        <f t="shared" si="28"/>
        <v>NO</v>
      </c>
      <c r="Q114" t="str">
        <f t="shared" si="19"/>
        <v>NO</v>
      </c>
      <c r="R114" t="str">
        <f t="shared" si="20"/>
        <v>NO</v>
      </c>
      <c r="S114" t="str">
        <f t="shared" si="21"/>
        <v>NO</v>
      </c>
      <c r="T114" t="str">
        <f t="shared" si="18"/>
        <v>NO</v>
      </c>
      <c r="U114" t="str">
        <f t="shared" si="22"/>
        <v>NO</v>
      </c>
      <c r="V114" t="str">
        <f t="shared" si="23"/>
        <v>NO</v>
      </c>
      <c r="W114" t="str">
        <f t="shared" si="29"/>
        <v>NO</v>
      </c>
      <c r="X114" t="str">
        <f t="shared" si="24"/>
        <v>NO</v>
      </c>
      <c r="Y114" t="str">
        <f t="shared" si="25"/>
        <v>NO</v>
      </c>
      <c r="Z114" t="str">
        <f t="shared" si="26"/>
        <v>NO</v>
      </c>
      <c r="AA114">
        <f t="shared" si="27"/>
        <v>0</v>
      </c>
      <c r="AB114" s="11">
        <f>ProVation!H114</f>
        <v>0</v>
      </c>
      <c r="AC114" s="12">
        <f t="shared" si="30"/>
        <v>0</v>
      </c>
      <c r="AD114" t="str">
        <f t="shared" si="31"/>
        <v>NO</v>
      </c>
      <c r="AE114" t="str">
        <f t="shared" si="32"/>
        <v>NO</v>
      </c>
      <c r="AF114" s="14" t="str">
        <f t="shared" si="33"/>
        <v/>
      </c>
    </row>
    <row r="115" spans="1:32" ht="17.25" x14ac:dyDescent="0.3">
      <c r="A115">
        <f>ProVation!B115</f>
        <v>0</v>
      </c>
      <c r="B115" t="str">
        <f>LEFT(ProVation!E115, 10)</f>
        <v/>
      </c>
      <c r="C115">
        <f>ProVation!C115</f>
        <v>0</v>
      </c>
      <c r="D115">
        <f>ProVation!D115</f>
        <v>0</v>
      </c>
      <c r="E115" t="str">
        <f>IF(ISNUMBER(SEARCH("caecum",ProVation!G115)),"YES", "NO")</f>
        <v>NO</v>
      </c>
      <c r="F115" t="str">
        <f>IF(ISNUMBER(SEARCH("ileum",ProVation!G115)),"YES", "NO")</f>
        <v>NO</v>
      </c>
      <c r="G115" t="str">
        <f>IF(ISNUMBER(SEARCH("ileocolonic anastomosis",ProVation!G115)),"YES", "NO")</f>
        <v>NO</v>
      </c>
      <c r="H115" s="2" t="str">
        <f t="shared" si="28"/>
        <v>NO</v>
      </c>
      <c r="Q115" t="str">
        <f t="shared" si="19"/>
        <v>NO</v>
      </c>
      <c r="R115" t="str">
        <f t="shared" si="20"/>
        <v>NO</v>
      </c>
      <c r="S115" t="str">
        <f t="shared" si="21"/>
        <v>NO</v>
      </c>
      <c r="T115" t="str">
        <f t="shared" si="18"/>
        <v>NO</v>
      </c>
      <c r="U115" t="str">
        <f t="shared" si="22"/>
        <v>NO</v>
      </c>
      <c r="V115" t="str">
        <f t="shared" si="23"/>
        <v>NO</v>
      </c>
      <c r="W115" t="str">
        <f t="shared" si="29"/>
        <v>NO</v>
      </c>
      <c r="X115" t="str">
        <f t="shared" si="24"/>
        <v>NO</v>
      </c>
      <c r="Y115" t="str">
        <f t="shared" si="25"/>
        <v>NO</v>
      </c>
      <c r="Z115" t="str">
        <f t="shared" si="26"/>
        <v>NO</v>
      </c>
      <c r="AA115">
        <f t="shared" si="27"/>
        <v>0</v>
      </c>
      <c r="AB115" s="11">
        <f>ProVation!H115</f>
        <v>0</v>
      </c>
      <c r="AC115" s="12">
        <f t="shared" si="30"/>
        <v>0</v>
      </c>
      <c r="AD115" t="str">
        <f t="shared" si="31"/>
        <v>NO</v>
      </c>
      <c r="AE115" t="str">
        <f t="shared" si="32"/>
        <v>NO</v>
      </c>
      <c r="AF115" s="14" t="str">
        <f t="shared" si="33"/>
        <v/>
      </c>
    </row>
    <row r="116" spans="1:32" ht="17.25" x14ac:dyDescent="0.3">
      <c r="A116">
        <f>ProVation!B116</f>
        <v>0</v>
      </c>
      <c r="B116" t="str">
        <f>LEFT(ProVation!E116, 10)</f>
        <v/>
      </c>
      <c r="C116">
        <f>ProVation!C116</f>
        <v>0</v>
      </c>
      <c r="D116">
        <f>ProVation!D116</f>
        <v>0</v>
      </c>
      <c r="E116" t="str">
        <f>IF(ISNUMBER(SEARCH("caecum",ProVation!G116)),"YES", "NO")</f>
        <v>NO</v>
      </c>
      <c r="F116" t="str">
        <f>IF(ISNUMBER(SEARCH("ileum",ProVation!G116)),"YES", "NO")</f>
        <v>NO</v>
      </c>
      <c r="G116" t="str">
        <f>IF(ISNUMBER(SEARCH("ileocolonic anastomosis",ProVation!G116)),"YES", "NO")</f>
        <v>NO</v>
      </c>
      <c r="H116" s="2" t="str">
        <f t="shared" si="28"/>
        <v>NO</v>
      </c>
      <c r="Q116" t="str">
        <f t="shared" si="19"/>
        <v>NO</v>
      </c>
      <c r="R116" t="str">
        <f t="shared" si="20"/>
        <v>NO</v>
      </c>
      <c r="S116" t="str">
        <f t="shared" si="21"/>
        <v>NO</v>
      </c>
      <c r="T116" t="str">
        <f t="shared" si="18"/>
        <v>NO</v>
      </c>
      <c r="U116" t="str">
        <f t="shared" si="22"/>
        <v>NO</v>
      </c>
      <c r="V116" t="str">
        <f t="shared" si="23"/>
        <v>NO</v>
      </c>
      <c r="W116" t="str">
        <f t="shared" si="29"/>
        <v>NO</v>
      </c>
      <c r="X116" t="str">
        <f t="shared" si="24"/>
        <v>NO</v>
      </c>
      <c r="Y116" t="str">
        <f t="shared" si="25"/>
        <v>NO</v>
      </c>
      <c r="Z116" t="str">
        <f t="shared" si="26"/>
        <v>NO</v>
      </c>
      <c r="AA116">
        <f t="shared" si="27"/>
        <v>0</v>
      </c>
      <c r="AB116" s="11">
        <f>ProVation!H116</f>
        <v>0</v>
      </c>
      <c r="AC116" s="12">
        <f t="shared" si="30"/>
        <v>0</v>
      </c>
      <c r="AD116" t="str">
        <f t="shared" si="31"/>
        <v>NO</v>
      </c>
      <c r="AE116" t="str">
        <f t="shared" si="32"/>
        <v>NO</v>
      </c>
      <c r="AF116" s="14" t="str">
        <f t="shared" si="33"/>
        <v/>
      </c>
    </row>
    <row r="117" spans="1:32" ht="17.25" x14ac:dyDescent="0.3">
      <c r="A117">
        <f>ProVation!B117</f>
        <v>0</v>
      </c>
      <c r="B117" t="str">
        <f>LEFT(ProVation!E117, 10)</f>
        <v/>
      </c>
      <c r="C117">
        <f>ProVation!C117</f>
        <v>0</v>
      </c>
      <c r="D117">
        <f>ProVation!D117</f>
        <v>0</v>
      </c>
      <c r="E117" t="str">
        <f>IF(ISNUMBER(SEARCH("caecum",ProVation!G117)),"YES", "NO")</f>
        <v>NO</v>
      </c>
      <c r="F117" t="str">
        <f>IF(ISNUMBER(SEARCH("ileum",ProVation!G117)),"YES", "NO")</f>
        <v>NO</v>
      </c>
      <c r="G117" t="str">
        <f>IF(ISNUMBER(SEARCH("ileocolonic anastomosis",ProVation!G117)),"YES", "NO")</f>
        <v>NO</v>
      </c>
      <c r="H117" s="2" t="str">
        <f t="shared" si="28"/>
        <v>NO</v>
      </c>
      <c r="Q117" t="str">
        <f t="shared" si="19"/>
        <v>NO</v>
      </c>
      <c r="R117" t="str">
        <f t="shared" si="20"/>
        <v>NO</v>
      </c>
      <c r="S117" t="str">
        <f t="shared" si="21"/>
        <v>NO</v>
      </c>
      <c r="T117" t="str">
        <f t="shared" si="18"/>
        <v>NO</v>
      </c>
      <c r="U117" t="str">
        <f t="shared" si="22"/>
        <v>NO</v>
      </c>
      <c r="V117" t="str">
        <f t="shared" si="23"/>
        <v>NO</v>
      </c>
      <c r="W117" t="str">
        <f t="shared" si="29"/>
        <v>NO</v>
      </c>
      <c r="X117" t="str">
        <f t="shared" si="24"/>
        <v>NO</v>
      </c>
      <c r="Y117" t="str">
        <f t="shared" si="25"/>
        <v>NO</v>
      </c>
      <c r="Z117" t="str">
        <f t="shared" si="26"/>
        <v>NO</v>
      </c>
      <c r="AA117">
        <f t="shared" si="27"/>
        <v>0</v>
      </c>
      <c r="AB117" s="11">
        <f>ProVation!H117</f>
        <v>0</v>
      </c>
      <c r="AC117" s="12">
        <f t="shared" si="30"/>
        <v>0</v>
      </c>
      <c r="AD117" t="str">
        <f t="shared" si="31"/>
        <v>NO</v>
      </c>
      <c r="AE117" t="str">
        <f t="shared" si="32"/>
        <v>NO</v>
      </c>
      <c r="AF117" s="14" t="str">
        <f t="shared" si="33"/>
        <v/>
      </c>
    </row>
    <row r="118" spans="1:32" ht="17.25" x14ac:dyDescent="0.3">
      <c r="A118">
        <f>ProVation!B118</f>
        <v>0</v>
      </c>
      <c r="B118" t="str">
        <f>LEFT(ProVation!E118, 10)</f>
        <v/>
      </c>
      <c r="C118">
        <f>ProVation!C118</f>
        <v>0</v>
      </c>
      <c r="D118">
        <f>ProVation!D118</f>
        <v>0</v>
      </c>
      <c r="E118" t="str">
        <f>IF(ISNUMBER(SEARCH("caecum",ProVation!G118)),"YES", "NO")</f>
        <v>NO</v>
      </c>
      <c r="F118" t="str">
        <f>IF(ISNUMBER(SEARCH("ileum",ProVation!G118)),"YES", "NO")</f>
        <v>NO</v>
      </c>
      <c r="G118" t="str">
        <f>IF(ISNUMBER(SEARCH("ileocolonic anastomosis",ProVation!G118)),"YES", "NO")</f>
        <v>NO</v>
      </c>
      <c r="H118" s="2" t="str">
        <f t="shared" si="28"/>
        <v>NO</v>
      </c>
      <c r="Q118" t="str">
        <f t="shared" si="19"/>
        <v>NO</v>
      </c>
      <c r="R118" t="str">
        <f t="shared" si="20"/>
        <v>NO</v>
      </c>
      <c r="S118" t="str">
        <f t="shared" si="21"/>
        <v>NO</v>
      </c>
      <c r="T118" t="str">
        <f t="shared" si="18"/>
        <v>NO</v>
      </c>
      <c r="U118" t="str">
        <f t="shared" si="22"/>
        <v>NO</v>
      </c>
      <c r="V118" t="str">
        <f t="shared" si="23"/>
        <v>NO</v>
      </c>
      <c r="W118" t="str">
        <f t="shared" si="29"/>
        <v>NO</v>
      </c>
      <c r="X118" t="str">
        <f t="shared" si="24"/>
        <v>NO</v>
      </c>
      <c r="Y118" t="str">
        <f t="shared" si="25"/>
        <v>NO</v>
      </c>
      <c r="Z118" t="str">
        <f t="shared" si="26"/>
        <v>NO</v>
      </c>
      <c r="AA118">
        <f t="shared" si="27"/>
        <v>0</v>
      </c>
      <c r="AB118" s="11">
        <f>ProVation!H118</f>
        <v>0</v>
      </c>
      <c r="AC118" s="12">
        <f t="shared" si="30"/>
        <v>0</v>
      </c>
      <c r="AD118" t="str">
        <f t="shared" si="31"/>
        <v>NO</v>
      </c>
      <c r="AE118" t="str">
        <f t="shared" si="32"/>
        <v>NO</v>
      </c>
      <c r="AF118" s="14" t="str">
        <f t="shared" si="33"/>
        <v/>
      </c>
    </row>
    <row r="119" spans="1:32" ht="17.25" x14ac:dyDescent="0.3">
      <c r="A119">
        <f>ProVation!B119</f>
        <v>0</v>
      </c>
      <c r="B119" t="str">
        <f>LEFT(ProVation!E119, 10)</f>
        <v/>
      </c>
      <c r="C119">
        <f>ProVation!C119</f>
        <v>0</v>
      </c>
      <c r="D119">
        <f>ProVation!D119</f>
        <v>0</v>
      </c>
      <c r="E119" t="str">
        <f>IF(ISNUMBER(SEARCH("caecum",ProVation!G119)),"YES", "NO")</f>
        <v>NO</v>
      </c>
      <c r="F119" t="str">
        <f>IF(ISNUMBER(SEARCH("ileum",ProVation!G119)),"YES", "NO")</f>
        <v>NO</v>
      </c>
      <c r="G119" t="str">
        <f>IF(ISNUMBER(SEARCH("ileocolonic anastomosis",ProVation!G119)),"YES", "NO")</f>
        <v>NO</v>
      </c>
      <c r="H119" s="2" t="str">
        <f t="shared" si="28"/>
        <v>NO</v>
      </c>
      <c r="Q119" t="str">
        <f t="shared" si="19"/>
        <v>NO</v>
      </c>
      <c r="R119" t="str">
        <f t="shared" si="20"/>
        <v>NO</v>
      </c>
      <c r="S119" t="str">
        <f t="shared" si="21"/>
        <v>NO</v>
      </c>
      <c r="T119" t="str">
        <f t="shared" si="18"/>
        <v>NO</v>
      </c>
      <c r="U119" t="str">
        <f t="shared" si="22"/>
        <v>NO</v>
      </c>
      <c r="V119" t="str">
        <f t="shared" si="23"/>
        <v>NO</v>
      </c>
      <c r="W119" t="str">
        <f t="shared" si="29"/>
        <v>NO</v>
      </c>
      <c r="X119" t="str">
        <f t="shared" si="24"/>
        <v>NO</v>
      </c>
      <c r="Y119" t="str">
        <f t="shared" si="25"/>
        <v>NO</v>
      </c>
      <c r="Z119" t="str">
        <f t="shared" si="26"/>
        <v>NO</v>
      </c>
      <c r="AA119">
        <f t="shared" si="27"/>
        <v>0</v>
      </c>
      <c r="AB119" s="11">
        <f>ProVation!H119</f>
        <v>0</v>
      </c>
      <c r="AC119" s="12">
        <f t="shared" si="30"/>
        <v>0</v>
      </c>
      <c r="AD119" t="str">
        <f t="shared" si="31"/>
        <v>NO</v>
      </c>
      <c r="AE119" t="str">
        <f t="shared" si="32"/>
        <v>NO</v>
      </c>
      <c r="AF119" s="14" t="str">
        <f t="shared" si="33"/>
        <v/>
      </c>
    </row>
    <row r="120" spans="1:32" ht="17.25" x14ac:dyDescent="0.3">
      <c r="A120">
        <f>ProVation!B120</f>
        <v>0</v>
      </c>
      <c r="B120" t="str">
        <f>LEFT(ProVation!E120, 10)</f>
        <v/>
      </c>
      <c r="C120">
        <f>ProVation!C120</f>
        <v>0</v>
      </c>
      <c r="D120">
        <f>ProVation!D120</f>
        <v>0</v>
      </c>
      <c r="E120" t="str">
        <f>IF(ISNUMBER(SEARCH("caecum",ProVation!G120)),"YES", "NO")</f>
        <v>NO</v>
      </c>
      <c r="F120" t="str">
        <f>IF(ISNUMBER(SEARCH("ileum",ProVation!G120)),"YES", "NO")</f>
        <v>NO</v>
      </c>
      <c r="G120" t="str">
        <f>IF(ISNUMBER(SEARCH("ileocolonic anastomosis",ProVation!G120)),"YES", "NO")</f>
        <v>NO</v>
      </c>
      <c r="H120" s="2" t="str">
        <f t="shared" si="28"/>
        <v>NO</v>
      </c>
      <c r="Q120" t="str">
        <f t="shared" si="19"/>
        <v>NO</v>
      </c>
      <c r="R120" t="str">
        <f t="shared" si="20"/>
        <v>NO</v>
      </c>
      <c r="S120" t="str">
        <f t="shared" si="21"/>
        <v>NO</v>
      </c>
      <c r="T120" t="str">
        <f t="shared" si="18"/>
        <v>NO</v>
      </c>
      <c r="U120" t="str">
        <f t="shared" si="22"/>
        <v>NO</v>
      </c>
      <c r="V120" t="str">
        <f t="shared" si="23"/>
        <v>NO</v>
      </c>
      <c r="W120" t="str">
        <f t="shared" si="29"/>
        <v>NO</v>
      </c>
      <c r="X120" t="str">
        <f t="shared" si="24"/>
        <v>NO</v>
      </c>
      <c r="Y120" t="str">
        <f t="shared" si="25"/>
        <v>NO</v>
      </c>
      <c r="Z120" t="str">
        <f t="shared" si="26"/>
        <v>NO</v>
      </c>
      <c r="AA120">
        <f t="shared" si="27"/>
        <v>0</v>
      </c>
      <c r="AB120" s="11">
        <f>ProVation!H120</f>
        <v>0</v>
      </c>
      <c r="AC120" s="12">
        <f t="shared" si="30"/>
        <v>0</v>
      </c>
      <c r="AD120" t="str">
        <f t="shared" si="31"/>
        <v>NO</v>
      </c>
      <c r="AE120" t="str">
        <f t="shared" si="32"/>
        <v>NO</v>
      </c>
      <c r="AF120" s="14" t="str">
        <f t="shared" si="33"/>
        <v/>
      </c>
    </row>
    <row r="121" spans="1:32" ht="17.25" x14ac:dyDescent="0.3">
      <c r="A121">
        <f>ProVation!B121</f>
        <v>0</v>
      </c>
      <c r="B121" t="str">
        <f>LEFT(ProVation!E121, 10)</f>
        <v/>
      </c>
      <c r="C121">
        <f>ProVation!C121</f>
        <v>0</v>
      </c>
      <c r="D121">
        <f>ProVation!D121</f>
        <v>0</v>
      </c>
      <c r="E121" t="str">
        <f>IF(ISNUMBER(SEARCH("caecum",ProVation!G121)),"YES", "NO")</f>
        <v>NO</v>
      </c>
      <c r="F121" t="str">
        <f>IF(ISNUMBER(SEARCH("ileum",ProVation!G121)),"YES", "NO")</f>
        <v>NO</v>
      </c>
      <c r="G121" t="str">
        <f>IF(ISNUMBER(SEARCH("ileocolonic anastomosis",ProVation!G121)),"YES", "NO")</f>
        <v>NO</v>
      </c>
      <c r="H121" s="2" t="str">
        <f t="shared" si="28"/>
        <v>NO</v>
      </c>
      <c r="Q121" t="str">
        <f t="shared" si="19"/>
        <v>NO</v>
      </c>
      <c r="R121" t="str">
        <f t="shared" si="20"/>
        <v>NO</v>
      </c>
      <c r="S121" t="str">
        <f t="shared" si="21"/>
        <v>NO</v>
      </c>
      <c r="T121" t="str">
        <f t="shared" si="18"/>
        <v>NO</v>
      </c>
      <c r="U121" t="str">
        <f t="shared" si="22"/>
        <v>NO</v>
      </c>
      <c r="V121" t="str">
        <f t="shared" si="23"/>
        <v>NO</v>
      </c>
      <c r="W121" t="str">
        <f t="shared" si="29"/>
        <v>NO</v>
      </c>
      <c r="X121" t="str">
        <f t="shared" si="24"/>
        <v>NO</v>
      </c>
      <c r="Y121" t="str">
        <f t="shared" si="25"/>
        <v>NO</v>
      </c>
      <c r="Z121" t="str">
        <f t="shared" si="26"/>
        <v>NO</v>
      </c>
      <c r="AA121">
        <f t="shared" si="27"/>
        <v>0</v>
      </c>
      <c r="AB121" s="11">
        <f>ProVation!H121</f>
        <v>0</v>
      </c>
      <c r="AC121" s="12">
        <f t="shared" si="30"/>
        <v>0</v>
      </c>
      <c r="AD121" t="str">
        <f t="shared" si="31"/>
        <v>NO</v>
      </c>
      <c r="AE121" t="str">
        <f t="shared" si="32"/>
        <v>NO</v>
      </c>
      <c r="AF121" s="14" t="str">
        <f t="shared" si="33"/>
        <v/>
      </c>
    </row>
    <row r="122" spans="1:32" ht="17.25" x14ac:dyDescent="0.3">
      <c r="A122">
        <f>ProVation!B122</f>
        <v>0</v>
      </c>
      <c r="B122" t="str">
        <f>LEFT(ProVation!E122, 10)</f>
        <v/>
      </c>
      <c r="C122">
        <f>ProVation!C122</f>
        <v>0</v>
      </c>
      <c r="D122">
        <f>ProVation!D122</f>
        <v>0</v>
      </c>
      <c r="E122" t="str">
        <f>IF(ISNUMBER(SEARCH("caecum",ProVation!G122)),"YES", "NO")</f>
        <v>NO</v>
      </c>
      <c r="F122" t="str">
        <f>IF(ISNUMBER(SEARCH("ileum",ProVation!G122)),"YES", "NO")</f>
        <v>NO</v>
      </c>
      <c r="G122" t="str">
        <f>IF(ISNUMBER(SEARCH("ileocolonic anastomosis",ProVation!G122)),"YES", "NO")</f>
        <v>NO</v>
      </c>
      <c r="H122" s="2" t="str">
        <f t="shared" si="28"/>
        <v>NO</v>
      </c>
      <c r="Q122" t="str">
        <f t="shared" si="19"/>
        <v>NO</v>
      </c>
      <c r="R122" t="str">
        <f t="shared" si="20"/>
        <v>NO</v>
      </c>
      <c r="S122" t="str">
        <f t="shared" si="21"/>
        <v>NO</v>
      </c>
      <c r="T122" t="str">
        <f t="shared" si="18"/>
        <v>NO</v>
      </c>
      <c r="U122" t="str">
        <f t="shared" si="22"/>
        <v>NO</v>
      </c>
      <c r="V122" t="str">
        <f t="shared" si="23"/>
        <v>NO</v>
      </c>
      <c r="W122" t="str">
        <f t="shared" si="29"/>
        <v>NO</v>
      </c>
      <c r="X122" t="str">
        <f t="shared" si="24"/>
        <v>NO</v>
      </c>
      <c r="Y122" t="str">
        <f t="shared" si="25"/>
        <v>NO</v>
      </c>
      <c r="Z122" t="str">
        <f t="shared" si="26"/>
        <v>NO</v>
      </c>
      <c r="AA122">
        <f t="shared" si="27"/>
        <v>0</v>
      </c>
      <c r="AB122" s="11">
        <f>ProVation!H122</f>
        <v>0</v>
      </c>
      <c r="AC122" s="12">
        <f t="shared" si="30"/>
        <v>0</v>
      </c>
      <c r="AD122" t="str">
        <f t="shared" si="31"/>
        <v>NO</v>
      </c>
      <c r="AE122" t="str">
        <f t="shared" si="32"/>
        <v>NO</v>
      </c>
      <c r="AF122" s="14" t="str">
        <f t="shared" si="33"/>
        <v/>
      </c>
    </row>
    <row r="123" spans="1:32" ht="17.25" x14ac:dyDescent="0.3">
      <c r="A123">
        <f>ProVation!B123</f>
        <v>0</v>
      </c>
      <c r="B123" t="str">
        <f>LEFT(ProVation!E123, 10)</f>
        <v/>
      </c>
      <c r="C123">
        <f>ProVation!C123</f>
        <v>0</v>
      </c>
      <c r="D123">
        <f>ProVation!D123</f>
        <v>0</v>
      </c>
      <c r="E123" t="str">
        <f>IF(ISNUMBER(SEARCH("caecum",ProVation!G123)),"YES", "NO")</f>
        <v>NO</v>
      </c>
      <c r="F123" t="str">
        <f>IF(ISNUMBER(SEARCH("ileum",ProVation!G123)),"YES", "NO")</f>
        <v>NO</v>
      </c>
      <c r="G123" t="str">
        <f>IF(ISNUMBER(SEARCH("ileocolonic anastomosis",ProVation!G123)),"YES", "NO")</f>
        <v>NO</v>
      </c>
      <c r="H123" s="2" t="str">
        <f t="shared" si="28"/>
        <v>NO</v>
      </c>
      <c r="Q123" t="str">
        <f t="shared" si="19"/>
        <v>NO</v>
      </c>
      <c r="R123" t="str">
        <f t="shared" si="20"/>
        <v>NO</v>
      </c>
      <c r="S123" t="str">
        <f t="shared" si="21"/>
        <v>NO</v>
      </c>
      <c r="T123" t="str">
        <f t="shared" si="18"/>
        <v>NO</v>
      </c>
      <c r="U123" t="str">
        <f t="shared" si="22"/>
        <v>NO</v>
      </c>
      <c r="V123" t="str">
        <f t="shared" si="23"/>
        <v>NO</v>
      </c>
      <c r="W123" t="str">
        <f t="shared" si="29"/>
        <v>NO</v>
      </c>
      <c r="X123" t="str">
        <f t="shared" si="24"/>
        <v>NO</v>
      </c>
      <c r="Y123" t="str">
        <f t="shared" si="25"/>
        <v>NO</v>
      </c>
      <c r="Z123" t="str">
        <f t="shared" si="26"/>
        <v>NO</v>
      </c>
      <c r="AA123">
        <f t="shared" si="27"/>
        <v>0</v>
      </c>
      <c r="AB123" s="11">
        <f>ProVation!H123</f>
        <v>0</v>
      </c>
      <c r="AC123" s="12">
        <f t="shared" si="30"/>
        <v>0</v>
      </c>
      <c r="AD123" t="str">
        <f t="shared" si="31"/>
        <v>NO</v>
      </c>
      <c r="AE123" t="str">
        <f t="shared" si="32"/>
        <v>NO</v>
      </c>
      <c r="AF123" s="14" t="str">
        <f t="shared" si="33"/>
        <v/>
      </c>
    </row>
    <row r="124" spans="1:32" ht="17.25" x14ac:dyDescent="0.3">
      <c r="A124">
        <f>ProVation!B124</f>
        <v>0</v>
      </c>
      <c r="B124" t="str">
        <f>LEFT(ProVation!E124, 10)</f>
        <v/>
      </c>
      <c r="C124">
        <f>ProVation!C124</f>
        <v>0</v>
      </c>
      <c r="D124">
        <f>ProVation!D124</f>
        <v>0</v>
      </c>
      <c r="E124" t="str">
        <f>IF(ISNUMBER(SEARCH("caecum",ProVation!G124)),"YES", "NO")</f>
        <v>NO</v>
      </c>
      <c r="F124" t="str">
        <f>IF(ISNUMBER(SEARCH("ileum",ProVation!G124)),"YES", "NO")</f>
        <v>NO</v>
      </c>
      <c r="G124" t="str">
        <f>IF(ISNUMBER(SEARCH("ileocolonic anastomosis",ProVation!G124)),"YES", "NO")</f>
        <v>NO</v>
      </c>
      <c r="H124" s="2" t="str">
        <f t="shared" si="28"/>
        <v>NO</v>
      </c>
      <c r="Q124" t="str">
        <f t="shared" si="19"/>
        <v>NO</v>
      </c>
      <c r="R124" t="str">
        <f t="shared" si="20"/>
        <v>NO</v>
      </c>
      <c r="S124" t="str">
        <f t="shared" si="21"/>
        <v>NO</v>
      </c>
      <c r="T124" t="str">
        <f t="shared" si="18"/>
        <v>NO</v>
      </c>
      <c r="U124" t="str">
        <f t="shared" si="22"/>
        <v>NO</v>
      </c>
      <c r="V124" t="str">
        <f t="shared" si="23"/>
        <v>NO</v>
      </c>
      <c r="W124" t="str">
        <f t="shared" si="29"/>
        <v>NO</v>
      </c>
      <c r="X124" t="str">
        <f t="shared" si="24"/>
        <v>NO</v>
      </c>
      <c r="Y124" t="str">
        <f t="shared" si="25"/>
        <v>NO</v>
      </c>
      <c r="Z124" t="str">
        <f t="shared" si="26"/>
        <v>NO</v>
      </c>
      <c r="AA124">
        <f t="shared" si="27"/>
        <v>0</v>
      </c>
      <c r="AB124" s="11">
        <f>ProVation!H124</f>
        <v>0</v>
      </c>
      <c r="AC124" s="12">
        <f t="shared" si="30"/>
        <v>0</v>
      </c>
      <c r="AD124" t="str">
        <f t="shared" si="31"/>
        <v>NO</v>
      </c>
      <c r="AE124" t="str">
        <f t="shared" si="32"/>
        <v>NO</v>
      </c>
      <c r="AF124" s="14" t="str">
        <f t="shared" si="33"/>
        <v/>
      </c>
    </row>
    <row r="125" spans="1:32" ht="17.25" x14ac:dyDescent="0.3">
      <c r="A125">
        <f>ProVation!B125</f>
        <v>0</v>
      </c>
      <c r="B125" t="str">
        <f>LEFT(ProVation!E125, 10)</f>
        <v/>
      </c>
      <c r="C125">
        <f>ProVation!C125</f>
        <v>0</v>
      </c>
      <c r="D125">
        <f>ProVation!D125</f>
        <v>0</v>
      </c>
      <c r="E125" t="str">
        <f>IF(ISNUMBER(SEARCH("caecum",ProVation!G125)),"YES", "NO")</f>
        <v>NO</v>
      </c>
      <c r="F125" t="str">
        <f>IF(ISNUMBER(SEARCH("ileum",ProVation!G125)),"YES", "NO")</f>
        <v>NO</v>
      </c>
      <c r="G125" t="str">
        <f>IF(ISNUMBER(SEARCH("ileocolonic anastomosis",ProVation!G125)),"YES", "NO")</f>
        <v>NO</v>
      </c>
      <c r="H125" s="2" t="str">
        <f t="shared" si="28"/>
        <v>NO</v>
      </c>
      <c r="Q125" t="str">
        <f t="shared" si="19"/>
        <v>NO</v>
      </c>
      <c r="R125" t="str">
        <f t="shared" si="20"/>
        <v>NO</v>
      </c>
      <c r="S125" t="str">
        <f t="shared" si="21"/>
        <v>NO</v>
      </c>
      <c r="T125" t="str">
        <f t="shared" si="18"/>
        <v>NO</v>
      </c>
      <c r="U125" t="str">
        <f t="shared" si="22"/>
        <v>NO</v>
      </c>
      <c r="V125" t="str">
        <f t="shared" si="23"/>
        <v>NO</v>
      </c>
      <c r="W125" t="str">
        <f t="shared" si="29"/>
        <v>NO</v>
      </c>
      <c r="X125" t="str">
        <f t="shared" si="24"/>
        <v>NO</v>
      </c>
      <c r="Y125" t="str">
        <f t="shared" si="25"/>
        <v>NO</v>
      </c>
      <c r="Z125" t="str">
        <f t="shared" si="26"/>
        <v>NO</v>
      </c>
      <c r="AA125">
        <f t="shared" si="27"/>
        <v>0</v>
      </c>
      <c r="AB125" s="11">
        <f>ProVation!H125</f>
        <v>0</v>
      </c>
      <c r="AC125" s="12">
        <f t="shared" si="30"/>
        <v>0</v>
      </c>
      <c r="AD125" t="str">
        <f t="shared" si="31"/>
        <v>NO</v>
      </c>
      <c r="AE125" t="str">
        <f t="shared" si="32"/>
        <v>NO</v>
      </c>
      <c r="AF125" s="14" t="str">
        <f t="shared" si="33"/>
        <v/>
      </c>
    </row>
    <row r="126" spans="1:32" ht="17.25" x14ac:dyDescent="0.3">
      <c r="A126">
        <f>ProVation!B126</f>
        <v>0</v>
      </c>
      <c r="B126" t="str">
        <f>LEFT(ProVation!E126, 10)</f>
        <v/>
      </c>
      <c r="C126">
        <f>ProVation!C126</f>
        <v>0</v>
      </c>
      <c r="D126">
        <f>ProVation!D126</f>
        <v>0</v>
      </c>
      <c r="E126" t="str">
        <f>IF(ISNUMBER(SEARCH("caecum",ProVation!G126)),"YES", "NO")</f>
        <v>NO</v>
      </c>
      <c r="F126" t="str">
        <f>IF(ISNUMBER(SEARCH("ileum",ProVation!G126)),"YES", "NO")</f>
        <v>NO</v>
      </c>
      <c r="G126" t="str">
        <f>IF(ISNUMBER(SEARCH("ileocolonic anastomosis",ProVation!G126)),"YES", "NO")</f>
        <v>NO</v>
      </c>
      <c r="H126" s="2" t="str">
        <f t="shared" si="28"/>
        <v>NO</v>
      </c>
      <c r="Q126" t="str">
        <f t="shared" si="19"/>
        <v>NO</v>
      </c>
      <c r="R126" t="str">
        <f t="shared" si="20"/>
        <v>NO</v>
      </c>
      <c r="S126" t="str">
        <f t="shared" si="21"/>
        <v>NO</v>
      </c>
      <c r="T126" t="str">
        <f t="shared" si="18"/>
        <v>NO</v>
      </c>
      <c r="U126" t="str">
        <f t="shared" si="22"/>
        <v>NO</v>
      </c>
      <c r="V126" t="str">
        <f t="shared" si="23"/>
        <v>NO</v>
      </c>
      <c r="W126" t="str">
        <f t="shared" si="29"/>
        <v>NO</v>
      </c>
      <c r="X126" t="str">
        <f t="shared" si="24"/>
        <v>NO</v>
      </c>
      <c r="Y126" t="str">
        <f t="shared" si="25"/>
        <v>NO</v>
      </c>
      <c r="Z126" t="str">
        <f t="shared" si="26"/>
        <v>NO</v>
      </c>
      <c r="AA126">
        <f t="shared" si="27"/>
        <v>0</v>
      </c>
      <c r="AB126" s="11">
        <f>ProVation!H126</f>
        <v>0</v>
      </c>
      <c r="AC126" s="12">
        <f t="shared" si="30"/>
        <v>0</v>
      </c>
      <c r="AD126" t="str">
        <f t="shared" si="31"/>
        <v>NO</v>
      </c>
      <c r="AE126" t="str">
        <f t="shared" si="32"/>
        <v>NO</v>
      </c>
      <c r="AF126" s="14" t="str">
        <f t="shared" si="33"/>
        <v/>
      </c>
    </row>
    <row r="127" spans="1:32" ht="17.25" x14ac:dyDescent="0.3">
      <c r="A127">
        <f>ProVation!B127</f>
        <v>0</v>
      </c>
      <c r="B127" t="str">
        <f>LEFT(ProVation!E127, 10)</f>
        <v/>
      </c>
      <c r="C127">
        <f>ProVation!C127</f>
        <v>0</v>
      </c>
      <c r="D127">
        <f>ProVation!D127</f>
        <v>0</v>
      </c>
      <c r="E127" t="str">
        <f>IF(ISNUMBER(SEARCH("caecum",ProVation!G127)),"YES", "NO")</f>
        <v>NO</v>
      </c>
      <c r="F127" t="str">
        <f>IF(ISNUMBER(SEARCH("ileum",ProVation!G127)),"YES", "NO")</f>
        <v>NO</v>
      </c>
      <c r="G127" t="str">
        <f>IF(ISNUMBER(SEARCH("ileocolonic anastomosis",ProVation!G127)),"YES", "NO")</f>
        <v>NO</v>
      </c>
      <c r="H127" s="2" t="str">
        <f t="shared" si="28"/>
        <v>NO</v>
      </c>
      <c r="Q127" t="str">
        <f t="shared" si="19"/>
        <v>NO</v>
      </c>
      <c r="R127" t="str">
        <f t="shared" si="20"/>
        <v>NO</v>
      </c>
      <c r="S127" t="str">
        <f t="shared" si="21"/>
        <v>NO</v>
      </c>
      <c r="T127" t="str">
        <f t="shared" si="18"/>
        <v>NO</v>
      </c>
      <c r="U127" t="str">
        <f t="shared" si="22"/>
        <v>NO</v>
      </c>
      <c r="V127" t="str">
        <f t="shared" si="23"/>
        <v>NO</v>
      </c>
      <c r="W127" t="str">
        <f t="shared" si="29"/>
        <v>NO</v>
      </c>
      <c r="X127" t="str">
        <f t="shared" si="24"/>
        <v>NO</v>
      </c>
      <c r="Y127" t="str">
        <f t="shared" si="25"/>
        <v>NO</v>
      </c>
      <c r="Z127" t="str">
        <f t="shared" si="26"/>
        <v>NO</v>
      </c>
      <c r="AA127">
        <f t="shared" si="27"/>
        <v>0</v>
      </c>
      <c r="AB127" s="11">
        <f>ProVation!H127</f>
        <v>0</v>
      </c>
      <c r="AC127" s="12">
        <f t="shared" si="30"/>
        <v>0</v>
      </c>
      <c r="AD127" t="str">
        <f t="shared" si="31"/>
        <v>NO</v>
      </c>
      <c r="AE127" t="str">
        <f t="shared" si="32"/>
        <v>NO</v>
      </c>
      <c r="AF127" s="14" t="str">
        <f t="shared" si="33"/>
        <v/>
      </c>
    </row>
    <row r="128" spans="1:32" ht="17.25" x14ac:dyDescent="0.3">
      <c r="A128">
        <f>ProVation!B128</f>
        <v>0</v>
      </c>
      <c r="B128" t="str">
        <f>LEFT(ProVation!E128, 10)</f>
        <v/>
      </c>
      <c r="C128">
        <f>ProVation!C128</f>
        <v>0</v>
      </c>
      <c r="D128">
        <f>ProVation!D128</f>
        <v>0</v>
      </c>
      <c r="E128" t="str">
        <f>IF(ISNUMBER(SEARCH("caecum",ProVation!G128)),"YES", "NO")</f>
        <v>NO</v>
      </c>
      <c r="F128" t="str">
        <f>IF(ISNUMBER(SEARCH("ileum",ProVation!G128)),"YES", "NO")</f>
        <v>NO</v>
      </c>
      <c r="G128" t="str">
        <f>IF(ISNUMBER(SEARCH("ileocolonic anastomosis",ProVation!G128)),"YES", "NO")</f>
        <v>NO</v>
      </c>
      <c r="H128" s="2" t="str">
        <f t="shared" si="28"/>
        <v>NO</v>
      </c>
      <c r="Q128" t="str">
        <f t="shared" si="19"/>
        <v>NO</v>
      </c>
      <c r="R128" t="str">
        <f t="shared" si="20"/>
        <v>NO</v>
      </c>
      <c r="S128" t="str">
        <f t="shared" si="21"/>
        <v>NO</v>
      </c>
      <c r="T128" t="str">
        <f t="shared" si="18"/>
        <v>NO</v>
      </c>
      <c r="U128" t="str">
        <f t="shared" si="22"/>
        <v>NO</v>
      </c>
      <c r="V128" t="str">
        <f t="shared" si="23"/>
        <v>NO</v>
      </c>
      <c r="W128" t="str">
        <f t="shared" si="29"/>
        <v>NO</v>
      </c>
      <c r="X128" t="str">
        <f t="shared" si="24"/>
        <v>NO</v>
      </c>
      <c r="Y128" t="str">
        <f t="shared" si="25"/>
        <v>NO</v>
      </c>
      <c r="Z128" t="str">
        <f t="shared" si="26"/>
        <v>NO</v>
      </c>
      <c r="AA128">
        <f t="shared" si="27"/>
        <v>0</v>
      </c>
      <c r="AB128" s="11">
        <f>ProVation!H128</f>
        <v>0</v>
      </c>
      <c r="AC128" s="12">
        <f t="shared" si="30"/>
        <v>0</v>
      </c>
      <c r="AD128" t="str">
        <f t="shared" si="31"/>
        <v>NO</v>
      </c>
      <c r="AE128" t="str">
        <f t="shared" si="32"/>
        <v>NO</v>
      </c>
      <c r="AF128" s="14" t="str">
        <f t="shared" si="33"/>
        <v/>
      </c>
    </row>
    <row r="129" spans="1:32" ht="17.25" x14ac:dyDescent="0.3">
      <c r="A129">
        <f>ProVation!B129</f>
        <v>0</v>
      </c>
      <c r="B129" t="str">
        <f>LEFT(ProVation!E129, 10)</f>
        <v/>
      </c>
      <c r="C129">
        <f>ProVation!C129</f>
        <v>0</v>
      </c>
      <c r="D129">
        <f>ProVation!D129</f>
        <v>0</v>
      </c>
      <c r="E129" t="str">
        <f>IF(ISNUMBER(SEARCH("caecum",ProVation!G129)),"YES", "NO")</f>
        <v>NO</v>
      </c>
      <c r="F129" t="str">
        <f>IF(ISNUMBER(SEARCH("ileum",ProVation!G129)),"YES", "NO")</f>
        <v>NO</v>
      </c>
      <c r="G129" t="str">
        <f>IF(ISNUMBER(SEARCH("ileocolonic anastomosis",ProVation!G129)),"YES", "NO")</f>
        <v>NO</v>
      </c>
      <c r="H129" s="2" t="str">
        <f t="shared" si="28"/>
        <v>NO</v>
      </c>
      <c r="Q129" t="str">
        <f t="shared" si="19"/>
        <v>NO</v>
      </c>
      <c r="R129" t="str">
        <f t="shared" si="20"/>
        <v>NO</v>
      </c>
      <c r="S129" t="str">
        <f t="shared" si="21"/>
        <v>NO</v>
      </c>
      <c r="T129" t="str">
        <f t="shared" ref="T129:T192" si="34">IF(AND(H129="Yes",C129&gt;49), "YES", "NO")</f>
        <v>NO</v>
      </c>
      <c r="U129" t="str">
        <f t="shared" si="22"/>
        <v>NO</v>
      </c>
      <c r="V129" t="str">
        <f t="shared" si="23"/>
        <v>NO</v>
      </c>
      <c r="W129" t="str">
        <f t="shared" si="29"/>
        <v>NO</v>
      </c>
      <c r="X129" t="str">
        <f t="shared" si="24"/>
        <v>NO</v>
      </c>
      <c r="Y129" t="str">
        <f t="shared" si="25"/>
        <v>NO</v>
      </c>
      <c r="Z129" t="str">
        <f t="shared" si="26"/>
        <v>NO</v>
      </c>
      <c r="AA129">
        <f t="shared" si="27"/>
        <v>0</v>
      </c>
      <c r="AB129" s="11">
        <f>ProVation!H129</f>
        <v>0</v>
      </c>
      <c r="AC129" s="12">
        <f t="shared" si="30"/>
        <v>0</v>
      </c>
      <c r="AD129" t="str">
        <f t="shared" si="31"/>
        <v>NO</v>
      </c>
      <c r="AE129" t="str">
        <f t="shared" si="32"/>
        <v>NO</v>
      </c>
      <c r="AF129" s="14" t="str">
        <f t="shared" si="33"/>
        <v/>
      </c>
    </row>
    <row r="130" spans="1:32" ht="17.25" x14ac:dyDescent="0.3">
      <c r="A130">
        <f>ProVation!B130</f>
        <v>0</v>
      </c>
      <c r="B130" t="str">
        <f>LEFT(ProVation!E130, 10)</f>
        <v/>
      </c>
      <c r="C130">
        <f>ProVation!C130</f>
        <v>0</v>
      </c>
      <c r="D130">
        <f>ProVation!D130</f>
        <v>0</v>
      </c>
      <c r="E130" t="str">
        <f>IF(ISNUMBER(SEARCH("caecum",ProVation!G130)),"YES", "NO")</f>
        <v>NO</v>
      </c>
      <c r="F130" t="str">
        <f>IF(ISNUMBER(SEARCH("ileum",ProVation!G130)),"YES", "NO")</f>
        <v>NO</v>
      </c>
      <c r="G130" t="str">
        <f>IF(ISNUMBER(SEARCH("ileocolonic anastomosis",ProVation!G130)),"YES", "NO")</f>
        <v>NO</v>
      </c>
      <c r="H130" s="2" t="str">
        <f t="shared" si="28"/>
        <v>NO</v>
      </c>
      <c r="Q130" t="str">
        <f t="shared" ref="Q130:Q193" si="35">IF(OR(K130= "TA with LGD", K130= "TA with HGD",K130= "TVA with LGD",K130= "TVA with HGD"), "YES", "NO")</f>
        <v>NO</v>
      </c>
      <c r="R130" t="str">
        <f t="shared" ref="R130:R193" si="36">IF(OR(N130= "SSA/P with Dysplasia", N130= "SSA/P no Dysplasia"), "YES", "NO")</f>
        <v>NO</v>
      </c>
      <c r="S130" t="str">
        <f t="shared" ref="S130:S193" si="37">IF(OR(Q130="Yes",R130="Yes"), "YES", "NO")</f>
        <v>NO</v>
      </c>
      <c r="T130" t="str">
        <f t="shared" si="34"/>
        <v>NO</v>
      </c>
      <c r="U130" t="str">
        <f t="shared" ref="U130:U193" si="38">IF(AND(T130="Yes",Q130="Yes"), "YES", "NO")</f>
        <v>NO</v>
      </c>
      <c r="V130" t="str">
        <f t="shared" ref="V130:V193" si="39">IF(AND(T130="Yes",R130="Yes"), "YES", "NO")</f>
        <v>NO</v>
      </c>
      <c r="W130" t="str">
        <f t="shared" si="29"/>
        <v>NO</v>
      </c>
      <c r="X130" t="str">
        <f t="shared" ref="X130:X193" si="40">IF(OR(M130= "&gt;10MM", K130= "TA with HGD",K130= "TVA with LGD",K130= "TVA with HGD"), "YES", "NO")</f>
        <v>NO</v>
      </c>
      <c r="Y130" t="str">
        <f t="shared" ref="Y130:Y193" si="41">IF(OR(N130= "SSA/P with Dysplasia", P130= "&gt;10MM"), "YES", "NO")</f>
        <v>NO</v>
      </c>
      <c r="Z130" t="str">
        <f t="shared" ref="Z130:Z193" si="42">IF(OR(X130="Yes",Y130="Yes"), "YES", "NO")</f>
        <v>NO</v>
      </c>
      <c r="AA130">
        <f t="shared" ref="AA130:AA193" si="43">O130+L130</f>
        <v>0</v>
      </c>
      <c r="AB130" s="11">
        <f>ProVation!H130</f>
        <v>0</v>
      </c>
      <c r="AC130" s="12">
        <f t="shared" si="30"/>
        <v>0</v>
      </c>
      <c r="AD130" t="str">
        <f t="shared" si="31"/>
        <v>NO</v>
      </c>
      <c r="AE130" t="str">
        <f t="shared" si="32"/>
        <v>NO</v>
      </c>
      <c r="AF130" s="14" t="str">
        <f t="shared" si="33"/>
        <v/>
      </c>
    </row>
    <row r="131" spans="1:32" ht="17.25" x14ac:dyDescent="0.3">
      <c r="A131">
        <f>ProVation!B131</f>
        <v>0</v>
      </c>
      <c r="B131" t="str">
        <f>LEFT(ProVation!E131, 10)</f>
        <v/>
      </c>
      <c r="C131">
        <f>ProVation!C131</f>
        <v>0</v>
      </c>
      <c r="D131">
        <f>ProVation!D131</f>
        <v>0</v>
      </c>
      <c r="E131" t="str">
        <f>IF(ISNUMBER(SEARCH("caecum",ProVation!G131)),"YES", "NO")</f>
        <v>NO</v>
      </c>
      <c r="F131" t="str">
        <f>IF(ISNUMBER(SEARCH("ileum",ProVation!G131)),"YES", "NO")</f>
        <v>NO</v>
      </c>
      <c r="G131" t="str">
        <f>IF(ISNUMBER(SEARCH("ileocolonic anastomosis",ProVation!G131)),"YES", "NO")</f>
        <v>NO</v>
      </c>
      <c r="H131" s="2" t="str">
        <f t="shared" ref="H131:H194" si="44">IF(OR(E131="Yes",F131="Yes",G131="yes"), "YES", "NO")</f>
        <v>NO</v>
      </c>
      <c r="Q131" t="str">
        <f t="shared" si="35"/>
        <v>NO</v>
      </c>
      <c r="R131" t="str">
        <f t="shared" si="36"/>
        <v>NO</v>
      </c>
      <c r="S131" t="str">
        <f t="shared" si="37"/>
        <v>NO</v>
      </c>
      <c r="T131" t="str">
        <f t="shared" si="34"/>
        <v>NO</v>
      </c>
      <c r="U131" t="str">
        <f t="shared" si="38"/>
        <v>NO</v>
      </c>
      <c r="V131" t="str">
        <f t="shared" si="39"/>
        <v>NO</v>
      </c>
      <c r="W131" t="str">
        <f t="shared" ref="W131:W194" si="45">IF(AND(T131="Yes",S131="Yes"), "YES", "NO")</f>
        <v>NO</v>
      </c>
      <c r="X131" t="str">
        <f t="shared" si="40"/>
        <v>NO</v>
      </c>
      <c r="Y131" t="str">
        <f t="shared" si="41"/>
        <v>NO</v>
      </c>
      <c r="Z131" t="str">
        <f t="shared" si="42"/>
        <v>NO</v>
      </c>
      <c r="AA131">
        <f t="shared" si="43"/>
        <v>0</v>
      </c>
      <c r="AB131" s="11">
        <f>ProVation!H131</f>
        <v>0</v>
      </c>
      <c r="AC131" s="12">
        <f t="shared" ref="AC131:AC194" si="46">MINUTE(AB131)</f>
        <v>0</v>
      </c>
      <c r="AD131" t="str">
        <f t="shared" ref="AD131:AD194" si="47">IF(AND(H131="Yes",J131="NO"), "YES", "NO")</f>
        <v>NO</v>
      </c>
      <c r="AE131" t="str">
        <f t="shared" ref="AE131:AE194" si="48">IF(AND(AD131="Yes", AC131 &gt;5), "YES", "NO")</f>
        <v>NO</v>
      </c>
      <c r="AF131" s="14" t="str">
        <f t="shared" ref="AF131:AF194" si="49">IF(AD131="yes",AC131,"")</f>
        <v/>
      </c>
    </row>
    <row r="132" spans="1:32" ht="17.25" x14ac:dyDescent="0.3">
      <c r="A132">
        <f>ProVation!B132</f>
        <v>0</v>
      </c>
      <c r="B132" t="str">
        <f>LEFT(ProVation!E132, 10)</f>
        <v/>
      </c>
      <c r="C132">
        <f>ProVation!C132</f>
        <v>0</v>
      </c>
      <c r="D132">
        <f>ProVation!D132</f>
        <v>0</v>
      </c>
      <c r="E132" t="str">
        <f>IF(ISNUMBER(SEARCH("caecum",ProVation!G132)),"YES", "NO")</f>
        <v>NO</v>
      </c>
      <c r="F132" t="str">
        <f>IF(ISNUMBER(SEARCH("ileum",ProVation!G132)),"YES", "NO")</f>
        <v>NO</v>
      </c>
      <c r="G132" t="str">
        <f>IF(ISNUMBER(SEARCH("ileocolonic anastomosis",ProVation!G132)),"YES", "NO")</f>
        <v>NO</v>
      </c>
      <c r="H132" s="2" t="str">
        <f t="shared" si="44"/>
        <v>NO</v>
      </c>
      <c r="Q132" t="str">
        <f t="shared" si="35"/>
        <v>NO</v>
      </c>
      <c r="R132" t="str">
        <f t="shared" si="36"/>
        <v>NO</v>
      </c>
      <c r="S132" t="str">
        <f t="shared" si="37"/>
        <v>NO</v>
      </c>
      <c r="T132" t="str">
        <f t="shared" si="34"/>
        <v>NO</v>
      </c>
      <c r="U132" t="str">
        <f t="shared" si="38"/>
        <v>NO</v>
      </c>
      <c r="V132" t="str">
        <f t="shared" si="39"/>
        <v>NO</v>
      </c>
      <c r="W132" t="str">
        <f t="shared" si="45"/>
        <v>NO</v>
      </c>
      <c r="X132" t="str">
        <f t="shared" si="40"/>
        <v>NO</v>
      </c>
      <c r="Y132" t="str">
        <f t="shared" si="41"/>
        <v>NO</v>
      </c>
      <c r="Z132" t="str">
        <f t="shared" si="42"/>
        <v>NO</v>
      </c>
      <c r="AA132">
        <f t="shared" si="43"/>
        <v>0</v>
      </c>
      <c r="AB132" s="11">
        <f>ProVation!H132</f>
        <v>0</v>
      </c>
      <c r="AC132" s="12">
        <f t="shared" si="46"/>
        <v>0</v>
      </c>
      <c r="AD132" t="str">
        <f t="shared" si="47"/>
        <v>NO</v>
      </c>
      <c r="AE132" t="str">
        <f t="shared" si="48"/>
        <v>NO</v>
      </c>
      <c r="AF132" s="14" t="str">
        <f t="shared" si="49"/>
        <v/>
      </c>
    </row>
    <row r="133" spans="1:32" ht="17.25" x14ac:dyDescent="0.3">
      <c r="A133">
        <f>ProVation!B133</f>
        <v>0</v>
      </c>
      <c r="B133" t="str">
        <f>LEFT(ProVation!E133, 10)</f>
        <v/>
      </c>
      <c r="C133">
        <f>ProVation!C133</f>
        <v>0</v>
      </c>
      <c r="D133">
        <f>ProVation!D133</f>
        <v>0</v>
      </c>
      <c r="E133" t="str">
        <f>IF(ISNUMBER(SEARCH("caecum",ProVation!G133)),"YES", "NO")</f>
        <v>NO</v>
      </c>
      <c r="F133" t="str">
        <f>IF(ISNUMBER(SEARCH("ileum",ProVation!G133)),"YES", "NO")</f>
        <v>NO</v>
      </c>
      <c r="G133" t="str">
        <f>IF(ISNUMBER(SEARCH("ileocolonic anastomosis",ProVation!G133)),"YES", "NO")</f>
        <v>NO</v>
      </c>
      <c r="H133" s="2" t="str">
        <f t="shared" si="44"/>
        <v>NO</v>
      </c>
      <c r="Q133" t="str">
        <f t="shared" si="35"/>
        <v>NO</v>
      </c>
      <c r="R133" t="str">
        <f t="shared" si="36"/>
        <v>NO</v>
      </c>
      <c r="S133" t="str">
        <f t="shared" si="37"/>
        <v>NO</v>
      </c>
      <c r="T133" t="str">
        <f t="shared" si="34"/>
        <v>NO</v>
      </c>
      <c r="U133" t="str">
        <f t="shared" si="38"/>
        <v>NO</v>
      </c>
      <c r="V133" t="str">
        <f t="shared" si="39"/>
        <v>NO</v>
      </c>
      <c r="W133" t="str">
        <f t="shared" si="45"/>
        <v>NO</v>
      </c>
      <c r="X133" t="str">
        <f t="shared" si="40"/>
        <v>NO</v>
      </c>
      <c r="Y133" t="str">
        <f t="shared" si="41"/>
        <v>NO</v>
      </c>
      <c r="Z133" t="str">
        <f t="shared" si="42"/>
        <v>NO</v>
      </c>
      <c r="AA133">
        <f t="shared" si="43"/>
        <v>0</v>
      </c>
      <c r="AB133" s="11">
        <f>ProVation!H133</f>
        <v>0</v>
      </c>
      <c r="AC133" s="12">
        <f t="shared" si="46"/>
        <v>0</v>
      </c>
      <c r="AD133" t="str">
        <f t="shared" si="47"/>
        <v>NO</v>
      </c>
      <c r="AE133" t="str">
        <f t="shared" si="48"/>
        <v>NO</v>
      </c>
      <c r="AF133" s="14" t="str">
        <f t="shared" si="49"/>
        <v/>
      </c>
    </row>
    <row r="134" spans="1:32" ht="17.25" x14ac:dyDescent="0.3">
      <c r="A134">
        <f>ProVation!B134</f>
        <v>0</v>
      </c>
      <c r="B134" t="str">
        <f>LEFT(ProVation!E134, 10)</f>
        <v/>
      </c>
      <c r="C134">
        <f>ProVation!C134</f>
        <v>0</v>
      </c>
      <c r="D134">
        <f>ProVation!D134</f>
        <v>0</v>
      </c>
      <c r="E134" t="str">
        <f>IF(ISNUMBER(SEARCH("caecum",ProVation!G134)),"YES", "NO")</f>
        <v>NO</v>
      </c>
      <c r="F134" t="str">
        <f>IF(ISNUMBER(SEARCH("ileum",ProVation!G134)),"YES", "NO")</f>
        <v>NO</v>
      </c>
      <c r="G134" t="str">
        <f>IF(ISNUMBER(SEARCH("ileocolonic anastomosis",ProVation!G134)),"YES", "NO")</f>
        <v>NO</v>
      </c>
      <c r="H134" s="2" t="str">
        <f t="shared" si="44"/>
        <v>NO</v>
      </c>
      <c r="Q134" t="str">
        <f t="shared" si="35"/>
        <v>NO</v>
      </c>
      <c r="R134" t="str">
        <f t="shared" si="36"/>
        <v>NO</v>
      </c>
      <c r="S134" t="str">
        <f t="shared" si="37"/>
        <v>NO</v>
      </c>
      <c r="T134" t="str">
        <f t="shared" si="34"/>
        <v>NO</v>
      </c>
      <c r="U134" t="str">
        <f t="shared" si="38"/>
        <v>NO</v>
      </c>
      <c r="V134" t="str">
        <f t="shared" si="39"/>
        <v>NO</v>
      </c>
      <c r="W134" t="str">
        <f t="shared" si="45"/>
        <v>NO</v>
      </c>
      <c r="X134" t="str">
        <f t="shared" si="40"/>
        <v>NO</v>
      </c>
      <c r="Y134" t="str">
        <f t="shared" si="41"/>
        <v>NO</v>
      </c>
      <c r="Z134" t="str">
        <f t="shared" si="42"/>
        <v>NO</v>
      </c>
      <c r="AA134">
        <f t="shared" si="43"/>
        <v>0</v>
      </c>
      <c r="AB134" s="11">
        <f>ProVation!H134</f>
        <v>0</v>
      </c>
      <c r="AC134" s="12">
        <f t="shared" si="46"/>
        <v>0</v>
      </c>
      <c r="AD134" t="str">
        <f t="shared" si="47"/>
        <v>NO</v>
      </c>
      <c r="AE134" t="str">
        <f t="shared" si="48"/>
        <v>NO</v>
      </c>
      <c r="AF134" s="14" t="str">
        <f t="shared" si="49"/>
        <v/>
      </c>
    </row>
    <row r="135" spans="1:32" ht="17.25" x14ac:dyDescent="0.3">
      <c r="A135">
        <f>ProVation!B135</f>
        <v>0</v>
      </c>
      <c r="B135" t="str">
        <f>LEFT(ProVation!E135, 10)</f>
        <v/>
      </c>
      <c r="C135">
        <f>ProVation!C135</f>
        <v>0</v>
      </c>
      <c r="D135">
        <f>ProVation!D135</f>
        <v>0</v>
      </c>
      <c r="E135" t="str">
        <f>IF(ISNUMBER(SEARCH("caecum",ProVation!G135)),"YES", "NO")</f>
        <v>NO</v>
      </c>
      <c r="F135" t="str">
        <f>IF(ISNUMBER(SEARCH("ileum",ProVation!G135)),"YES", "NO")</f>
        <v>NO</v>
      </c>
      <c r="G135" t="str">
        <f>IF(ISNUMBER(SEARCH("ileocolonic anastomosis",ProVation!G135)),"YES", "NO")</f>
        <v>NO</v>
      </c>
      <c r="H135" s="2" t="str">
        <f t="shared" si="44"/>
        <v>NO</v>
      </c>
      <c r="Q135" t="str">
        <f t="shared" si="35"/>
        <v>NO</v>
      </c>
      <c r="R135" t="str">
        <f t="shared" si="36"/>
        <v>NO</v>
      </c>
      <c r="S135" t="str">
        <f t="shared" si="37"/>
        <v>NO</v>
      </c>
      <c r="T135" t="str">
        <f t="shared" si="34"/>
        <v>NO</v>
      </c>
      <c r="U135" t="str">
        <f t="shared" si="38"/>
        <v>NO</v>
      </c>
      <c r="V135" t="str">
        <f t="shared" si="39"/>
        <v>NO</v>
      </c>
      <c r="W135" t="str">
        <f t="shared" si="45"/>
        <v>NO</v>
      </c>
      <c r="X135" t="str">
        <f t="shared" si="40"/>
        <v>NO</v>
      </c>
      <c r="Y135" t="str">
        <f t="shared" si="41"/>
        <v>NO</v>
      </c>
      <c r="Z135" t="str">
        <f t="shared" si="42"/>
        <v>NO</v>
      </c>
      <c r="AA135">
        <f t="shared" si="43"/>
        <v>0</v>
      </c>
      <c r="AB135" s="11">
        <f>ProVation!H135</f>
        <v>0</v>
      </c>
      <c r="AC135" s="12">
        <f t="shared" si="46"/>
        <v>0</v>
      </c>
      <c r="AD135" t="str">
        <f t="shared" si="47"/>
        <v>NO</v>
      </c>
      <c r="AE135" t="str">
        <f t="shared" si="48"/>
        <v>NO</v>
      </c>
      <c r="AF135" s="14" t="str">
        <f t="shared" si="49"/>
        <v/>
      </c>
    </row>
    <row r="136" spans="1:32" ht="17.25" x14ac:dyDescent="0.3">
      <c r="A136">
        <f>ProVation!B136</f>
        <v>0</v>
      </c>
      <c r="B136" t="str">
        <f>LEFT(ProVation!E136, 10)</f>
        <v/>
      </c>
      <c r="C136">
        <f>ProVation!C136</f>
        <v>0</v>
      </c>
      <c r="D136">
        <f>ProVation!D136</f>
        <v>0</v>
      </c>
      <c r="E136" t="str">
        <f>IF(ISNUMBER(SEARCH("caecum",ProVation!G136)),"YES", "NO")</f>
        <v>NO</v>
      </c>
      <c r="F136" t="str">
        <f>IF(ISNUMBER(SEARCH("ileum",ProVation!G136)),"YES", "NO")</f>
        <v>NO</v>
      </c>
      <c r="G136" t="str">
        <f>IF(ISNUMBER(SEARCH("ileocolonic anastomosis",ProVation!G136)),"YES", "NO")</f>
        <v>NO</v>
      </c>
      <c r="H136" s="2" t="str">
        <f t="shared" si="44"/>
        <v>NO</v>
      </c>
      <c r="Q136" t="str">
        <f t="shared" si="35"/>
        <v>NO</v>
      </c>
      <c r="R136" t="str">
        <f t="shared" si="36"/>
        <v>NO</v>
      </c>
      <c r="S136" t="str">
        <f t="shared" si="37"/>
        <v>NO</v>
      </c>
      <c r="T136" t="str">
        <f t="shared" si="34"/>
        <v>NO</v>
      </c>
      <c r="U136" t="str">
        <f t="shared" si="38"/>
        <v>NO</v>
      </c>
      <c r="V136" t="str">
        <f t="shared" si="39"/>
        <v>NO</v>
      </c>
      <c r="W136" t="str">
        <f t="shared" si="45"/>
        <v>NO</v>
      </c>
      <c r="X136" t="str">
        <f t="shared" si="40"/>
        <v>NO</v>
      </c>
      <c r="Y136" t="str">
        <f t="shared" si="41"/>
        <v>NO</v>
      </c>
      <c r="Z136" t="str">
        <f t="shared" si="42"/>
        <v>NO</v>
      </c>
      <c r="AA136">
        <f t="shared" si="43"/>
        <v>0</v>
      </c>
      <c r="AB136" s="11">
        <f>ProVation!H136</f>
        <v>0</v>
      </c>
      <c r="AC136" s="12">
        <f t="shared" si="46"/>
        <v>0</v>
      </c>
      <c r="AD136" t="str">
        <f t="shared" si="47"/>
        <v>NO</v>
      </c>
      <c r="AE136" t="str">
        <f t="shared" si="48"/>
        <v>NO</v>
      </c>
      <c r="AF136" s="14" t="str">
        <f t="shared" si="49"/>
        <v/>
      </c>
    </row>
    <row r="137" spans="1:32" ht="17.25" x14ac:dyDescent="0.3">
      <c r="A137">
        <f>ProVation!B137</f>
        <v>0</v>
      </c>
      <c r="B137" t="str">
        <f>LEFT(ProVation!E137, 10)</f>
        <v/>
      </c>
      <c r="C137">
        <f>ProVation!C137</f>
        <v>0</v>
      </c>
      <c r="D137">
        <f>ProVation!D137</f>
        <v>0</v>
      </c>
      <c r="E137" t="str">
        <f>IF(ISNUMBER(SEARCH("caecum",ProVation!G137)),"YES", "NO")</f>
        <v>NO</v>
      </c>
      <c r="F137" t="str">
        <f>IF(ISNUMBER(SEARCH("ileum",ProVation!G137)),"YES", "NO")</f>
        <v>NO</v>
      </c>
      <c r="G137" t="str">
        <f>IF(ISNUMBER(SEARCH("ileocolonic anastomosis",ProVation!G137)),"YES", "NO")</f>
        <v>NO</v>
      </c>
      <c r="H137" s="2" t="str">
        <f t="shared" si="44"/>
        <v>NO</v>
      </c>
      <c r="Q137" t="str">
        <f t="shared" si="35"/>
        <v>NO</v>
      </c>
      <c r="R137" t="str">
        <f t="shared" si="36"/>
        <v>NO</v>
      </c>
      <c r="S137" t="str">
        <f t="shared" si="37"/>
        <v>NO</v>
      </c>
      <c r="T137" t="str">
        <f t="shared" si="34"/>
        <v>NO</v>
      </c>
      <c r="U137" t="str">
        <f t="shared" si="38"/>
        <v>NO</v>
      </c>
      <c r="V137" t="str">
        <f t="shared" si="39"/>
        <v>NO</v>
      </c>
      <c r="W137" t="str">
        <f t="shared" si="45"/>
        <v>NO</v>
      </c>
      <c r="X137" t="str">
        <f t="shared" si="40"/>
        <v>NO</v>
      </c>
      <c r="Y137" t="str">
        <f t="shared" si="41"/>
        <v>NO</v>
      </c>
      <c r="Z137" t="str">
        <f t="shared" si="42"/>
        <v>NO</v>
      </c>
      <c r="AA137">
        <f t="shared" si="43"/>
        <v>0</v>
      </c>
      <c r="AB137" s="11">
        <f>ProVation!H137</f>
        <v>0</v>
      </c>
      <c r="AC137" s="12">
        <f t="shared" si="46"/>
        <v>0</v>
      </c>
      <c r="AD137" t="str">
        <f t="shared" si="47"/>
        <v>NO</v>
      </c>
      <c r="AE137" t="str">
        <f t="shared" si="48"/>
        <v>NO</v>
      </c>
      <c r="AF137" s="14" t="str">
        <f t="shared" si="49"/>
        <v/>
      </c>
    </row>
    <row r="138" spans="1:32" ht="17.25" x14ac:dyDescent="0.3">
      <c r="A138">
        <f>ProVation!B138</f>
        <v>0</v>
      </c>
      <c r="B138" t="str">
        <f>LEFT(ProVation!E138, 10)</f>
        <v/>
      </c>
      <c r="C138">
        <f>ProVation!C138</f>
        <v>0</v>
      </c>
      <c r="D138">
        <f>ProVation!D138</f>
        <v>0</v>
      </c>
      <c r="E138" t="str">
        <f>IF(ISNUMBER(SEARCH("caecum",ProVation!G138)),"YES", "NO")</f>
        <v>NO</v>
      </c>
      <c r="F138" t="str">
        <f>IF(ISNUMBER(SEARCH("ileum",ProVation!G138)),"YES", "NO")</f>
        <v>NO</v>
      </c>
      <c r="G138" t="str">
        <f>IF(ISNUMBER(SEARCH("ileocolonic anastomosis",ProVation!G138)),"YES", "NO")</f>
        <v>NO</v>
      </c>
      <c r="H138" s="2" t="str">
        <f t="shared" si="44"/>
        <v>NO</v>
      </c>
      <c r="Q138" t="str">
        <f t="shared" si="35"/>
        <v>NO</v>
      </c>
      <c r="R138" t="str">
        <f t="shared" si="36"/>
        <v>NO</v>
      </c>
      <c r="S138" t="str">
        <f t="shared" si="37"/>
        <v>NO</v>
      </c>
      <c r="T138" t="str">
        <f t="shared" si="34"/>
        <v>NO</v>
      </c>
      <c r="U138" t="str">
        <f t="shared" si="38"/>
        <v>NO</v>
      </c>
      <c r="V138" t="str">
        <f t="shared" si="39"/>
        <v>NO</v>
      </c>
      <c r="W138" t="str">
        <f t="shared" si="45"/>
        <v>NO</v>
      </c>
      <c r="X138" t="str">
        <f t="shared" si="40"/>
        <v>NO</v>
      </c>
      <c r="Y138" t="str">
        <f t="shared" si="41"/>
        <v>NO</v>
      </c>
      <c r="Z138" t="str">
        <f t="shared" si="42"/>
        <v>NO</v>
      </c>
      <c r="AA138">
        <f t="shared" si="43"/>
        <v>0</v>
      </c>
      <c r="AB138" s="11">
        <f>ProVation!H138</f>
        <v>0</v>
      </c>
      <c r="AC138" s="12">
        <f t="shared" si="46"/>
        <v>0</v>
      </c>
      <c r="AD138" t="str">
        <f t="shared" si="47"/>
        <v>NO</v>
      </c>
      <c r="AE138" t="str">
        <f t="shared" si="48"/>
        <v>NO</v>
      </c>
      <c r="AF138" s="14" t="str">
        <f t="shared" si="49"/>
        <v/>
      </c>
    </row>
    <row r="139" spans="1:32" ht="17.25" x14ac:dyDescent="0.3">
      <c r="A139">
        <f>ProVation!B139</f>
        <v>0</v>
      </c>
      <c r="B139" t="str">
        <f>LEFT(ProVation!E139, 10)</f>
        <v/>
      </c>
      <c r="C139">
        <f>ProVation!C139</f>
        <v>0</v>
      </c>
      <c r="D139">
        <f>ProVation!D139</f>
        <v>0</v>
      </c>
      <c r="E139" t="str">
        <f>IF(ISNUMBER(SEARCH("caecum",ProVation!G139)),"YES", "NO")</f>
        <v>NO</v>
      </c>
      <c r="F139" t="str">
        <f>IF(ISNUMBER(SEARCH("ileum",ProVation!G139)),"YES", "NO")</f>
        <v>NO</v>
      </c>
      <c r="G139" t="str">
        <f>IF(ISNUMBER(SEARCH("ileocolonic anastomosis",ProVation!G139)),"YES", "NO")</f>
        <v>NO</v>
      </c>
      <c r="H139" s="2" t="str">
        <f t="shared" si="44"/>
        <v>NO</v>
      </c>
      <c r="Q139" t="str">
        <f t="shared" si="35"/>
        <v>NO</v>
      </c>
      <c r="R139" t="str">
        <f t="shared" si="36"/>
        <v>NO</v>
      </c>
      <c r="S139" t="str">
        <f t="shared" si="37"/>
        <v>NO</v>
      </c>
      <c r="T139" t="str">
        <f t="shared" si="34"/>
        <v>NO</v>
      </c>
      <c r="U139" t="str">
        <f t="shared" si="38"/>
        <v>NO</v>
      </c>
      <c r="V139" t="str">
        <f t="shared" si="39"/>
        <v>NO</v>
      </c>
      <c r="W139" t="str">
        <f t="shared" si="45"/>
        <v>NO</v>
      </c>
      <c r="X139" t="str">
        <f t="shared" si="40"/>
        <v>NO</v>
      </c>
      <c r="Y139" t="str">
        <f t="shared" si="41"/>
        <v>NO</v>
      </c>
      <c r="Z139" t="str">
        <f t="shared" si="42"/>
        <v>NO</v>
      </c>
      <c r="AA139">
        <f t="shared" si="43"/>
        <v>0</v>
      </c>
      <c r="AB139" s="11">
        <f>ProVation!H139</f>
        <v>0</v>
      </c>
      <c r="AC139" s="12">
        <f t="shared" si="46"/>
        <v>0</v>
      </c>
      <c r="AD139" t="str">
        <f t="shared" si="47"/>
        <v>NO</v>
      </c>
      <c r="AE139" t="str">
        <f t="shared" si="48"/>
        <v>NO</v>
      </c>
      <c r="AF139" s="14" t="str">
        <f t="shared" si="49"/>
        <v/>
      </c>
    </row>
    <row r="140" spans="1:32" ht="17.25" x14ac:dyDescent="0.3">
      <c r="A140">
        <f>ProVation!B140</f>
        <v>0</v>
      </c>
      <c r="B140" t="str">
        <f>LEFT(ProVation!E140, 10)</f>
        <v/>
      </c>
      <c r="C140">
        <f>ProVation!C140</f>
        <v>0</v>
      </c>
      <c r="D140">
        <f>ProVation!D140</f>
        <v>0</v>
      </c>
      <c r="E140" t="str">
        <f>IF(ISNUMBER(SEARCH("caecum",ProVation!G140)),"YES", "NO")</f>
        <v>NO</v>
      </c>
      <c r="F140" t="str">
        <f>IF(ISNUMBER(SEARCH("ileum",ProVation!G140)),"YES", "NO")</f>
        <v>NO</v>
      </c>
      <c r="G140" t="str">
        <f>IF(ISNUMBER(SEARCH("ileocolonic anastomosis",ProVation!G140)),"YES", "NO")</f>
        <v>NO</v>
      </c>
      <c r="H140" s="2" t="str">
        <f t="shared" si="44"/>
        <v>NO</v>
      </c>
      <c r="Q140" t="str">
        <f t="shared" si="35"/>
        <v>NO</v>
      </c>
      <c r="R140" t="str">
        <f t="shared" si="36"/>
        <v>NO</v>
      </c>
      <c r="S140" t="str">
        <f t="shared" si="37"/>
        <v>NO</v>
      </c>
      <c r="T140" t="str">
        <f t="shared" si="34"/>
        <v>NO</v>
      </c>
      <c r="U140" t="str">
        <f t="shared" si="38"/>
        <v>NO</v>
      </c>
      <c r="V140" t="str">
        <f t="shared" si="39"/>
        <v>NO</v>
      </c>
      <c r="W140" t="str">
        <f t="shared" si="45"/>
        <v>NO</v>
      </c>
      <c r="X140" t="str">
        <f t="shared" si="40"/>
        <v>NO</v>
      </c>
      <c r="Y140" t="str">
        <f t="shared" si="41"/>
        <v>NO</v>
      </c>
      <c r="Z140" t="str">
        <f t="shared" si="42"/>
        <v>NO</v>
      </c>
      <c r="AA140">
        <f t="shared" si="43"/>
        <v>0</v>
      </c>
      <c r="AB140" s="11">
        <f>ProVation!H140</f>
        <v>0</v>
      </c>
      <c r="AC140" s="12">
        <f t="shared" si="46"/>
        <v>0</v>
      </c>
      <c r="AD140" t="str">
        <f t="shared" si="47"/>
        <v>NO</v>
      </c>
      <c r="AE140" t="str">
        <f t="shared" si="48"/>
        <v>NO</v>
      </c>
      <c r="AF140" s="14" t="str">
        <f t="shared" si="49"/>
        <v/>
      </c>
    </row>
    <row r="141" spans="1:32" ht="17.25" x14ac:dyDescent="0.3">
      <c r="A141">
        <f>ProVation!B141</f>
        <v>0</v>
      </c>
      <c r="B141" t="str">
        <f>LEFT(ProVation!E141, 10)</f>
        <v/>
      </c>
      <c r="C141">
        <f>ProVation!C141</f>
        <v>0</v>
      </c>
      <c r="D141">
        <f>ProVation!D141</f>
        <v>0</v>
      </c>
      <c r="E141" t="str">
        <f>IF(ISNUMBER(SEARCH("caecum",ProVation!G141)),"YES", "NO")</f>
        <v>NO</v>
      </c>
      <c r="F141" t="str">
        <f>IF(ISNUMBER(SEARCH("ileum",ProVation!G141)),"YES", "NO")</f>
        <v>NO</v>
      </c>
      <c r="G141" t="str">
        <f>IF(ISNUMBER(SEARCH("ileocolonic anastomosis",ProVation!G141)),"YES", "NO")</f>
        <v>NO</v>
      </c>
      <c r="H141" s="2" t="str">
        <f t="shared" si="44"/>
        <v>NO</v>
      </c>
      <c r="Q141" t="str">
        <f t="shared" si="35"/>
        <v>NO</v>
      </c>
      <c r="R141" t="str">
        <f t="shared" si="36"/>
        <v>NO</v>
      </c>
      <c r="S141" t="str">
        <f t="shared" si="37"/>
        <v>NO</v>
      </c>
      <c r="T141" t="str">
        <f t="shared" si="34"/>
        <v>NO</v>
      </c>
      <c r="U141" t="str">
        <f t="shared" si="38"/>
        <v>NO</v>
      </c>
      <c r="V141" t="str">
        <f t="shared" si="39"/>
        <v>NO</v>
      </c>
      <c r="W141" t="str">
        <f t="shared" si="45"/>
        <v>NO</v>
      </c>
      <c r="X141" t="str">
        <f t="shared" si="40"/>
        <v>NO</v>
      </c>
      <c r="Y141" t="str">
        <f t="shared" si="41"/>
        <v>NO</v>
      </c>
      <c r="Z141" t="str">
        <f t="shared" si="42"/>
        <v>NO</v>
      </c>
      <c r="AA141">
        <f t="shared" si="43"/>
        <v>0</v>
      </c>
      <c r="AB141" s="11">
        <f>ProVation!H141</f>
        <v>0</v>
      </c>
      <c r="AC141" s="12">
        <f t="shared" si="46"/>
        <v>0</v>
      </c>
      <c r="AD141" t="str">
        <f t="shared" si="47"/>
        <v>NO</v>
      </c>
      <c r="AE141" t="str">
        <f t="shared" si="48"/>
        <v>NO</v>
      </c>
      <c r="AF141" s="14" t="str">
        <f t="shared" si="49"/>
        <v/>
      </c>
    </row>
    <row r="142" spans="1:32" ht="17.25" x14ac:dyDescent="0.3">
      <c r="A142">
        <f>ProVation!B142</f>
        <v>0</v>
      </c>
      <c r="B142" t="str">
        <f>LEFT(ProVation!E142, 10)</f>
        <v/>
      </c>
      <c r="C142">
        <f>ProVation!C142</f>
        <v>0</v>
      </c>
      <c r="D142">
        <f>ProVation!D142</f>
        <v>0</v>
      </c>
      <c r="E142" t="str">
        <f>IF(ISNUMBER(SEARCH("caecum",ProVation!G142)),"YES", "NO")</f>
        <v>NO</v>
      </c>
      <c r="F142" t="str">
        <f>IF(ISNUMBER(SEARCH("ileum",ProVation!G142)),"YES", "NO")</f>
        <v>NO</v>
      </c>
      <c r="G142" t="str">
        <f>IF(ISNUMBER(SEARCH("ileocolonic anastomosis",ProVation!G142)),"YES", "NO")</f>
        <v>NO</v>
      </c>
      <c r="H142" s="2" t="str">
        <f t="shared" si="44"/>
        <v>NO</v>
      </c>
      <c r="Q142" t="str">
        <f t="shared" si="35"/>
        <v>NO</v>
      </c>
      <c r="R142" t="str">
        <f t="shared" si="36"/>
        <v>NO</v>
      </c>
      <c r="S142" t="str">
        <f t="shared" si="37"/>
        <v>NO</v>
      </c>
      <c r="T142" t="str">
        <f t="shared" si="34"/>
        <v>NO</v>
      </c>
      <c r="U142" t="str">
        <f t="shared" si="38"/>
        <v>NO</v>
      </c>
      <c r="V142" t="str">
        <f t="shared" si="39"/>
        <v>NO</v>
      </c>
      <c r="W142" t="str">
        <f t="shared" si="45"/>
        <v>NO</v>
      </c>
      <c r="X142" t="str">
        <f t="shared" si="40"/>
        <v>NO</v>
      </c>
      <c r="Y142" t="str">
        <f t="shared" si="41"/>
        <v>NO</v>
      </c>
      <c r="Z142" t="str">
        <f t="shared" si="42"/>
        <v>NO</v>
      </c>
      <c r="AA142">
        <f t="shared" si="43"/>
        <v>0</v>
      </c>
      <c r="AB142" s="11">
        <f>ProVation!H142</f>
        <v>0</v>
      </c>
      <c r="AC142" s="12">
        <f t="shared" si="46"/>
        <v>0</v>
      </c>
      <c r="AD142" t="str">
        <f t="shared" si="47"/>
        <v>NO</v>
      </c>
      <c r="AE142" t="str">
        <f t="shared" si="48"/>
        <v>NO</v>
      </c>
      <c r="AF142" s="14" t="str">
        <f t="shared" si="49"/>
        <v/>
      </c>
    </row>
    <row r="143" spans="1:32" ht="17.25" x14ac:dyDescent="0.3">
      <c r="A143">
        <f>ProVation!B143</f>
        <v>0</v>
      </c>
      <c r="B143" t="str">
        <f>LEFT(ProVation!E143, 10)</f>
        <v/>
      </c>
      <c r="C143">
        <f>ProVation!C143</f>
        <v>0</v>
      </c>
      <c r="D143">
        <f>ProVation!D143</f>
        <v>0</v>
      </c>
      <c r="E143" t="str">
        <f>IF(ISNUMBER(SEARCH("caecum",ProVation!G143)),"YES", "NO")</f>
        <v>NO</v>
      </c>
      <c r="F143" t="str">
        <f>IF(ISNUMBER(SEARCH("ileum",ProVation!G143)),"YES", "NO")</f>
        <v>NO</v>
      </c>
      <c r="G143" t="str">
        <f>IF(ISNUMBER(SEARCH("ileocolonic anastomosis",ProVation!G143)),"YES", "NO")</f>
        <v>NO</v>
      </c>
      <c r="H143" s="2" t="str">
        <f t="shared" si="44"/>
        <v>NO</v>
      </c>
      <c r="Q143" t="str">
        <f t="shared" si="35"/>
        <v>NO</v>
      </c>
      <c r="R143" t="str">
        <f t="shared" si="36"/>
        <v>NO</v>
      </c>
      <c r="S143" t="str">
        <f t="shared" si="37"/>
        <v>NO</v>
      </c>
      <c r="T143" t="str">
        <f t="shared" si="34"/>
        <v>NO</v>
      </c>
      <c r="U143" t="str">
        <f t="shared" si="38"/>
        <v>NO</v>
      </c>
      <c r="V143" t="str">
        <f t="shared" si="39"/>
        <v>NO</v>
      </c>
      <c r="W143" t="str">
        <f t="shared" si="45"/>
        <v>NO</v>
      </c>
      <c r="X143" t="str">
        <f t="shared" si="40"/>
        <v>NO</v>
      </c>
      <c r="Y143" t="str">
        <f t="shared" si="41"/>
        <v>NO</v>
      </c>
      <c r="Z143" t="str">
        <f t="shared" si="42"/>
        <v>NO</v>
      </c>
      <c r="AA143">
        <f t="shared" si="43"/>
        <v>0</v>
      </c>
      <c r="AB143" s="11">
        <f>ProVation!H143</f>
        <v>0</v>
      </c>
      <c r="AC143" s="12">
        <f t="shared" si="46"/>
        <v>0</v>
      </c>
      <c r="AD143" t="str">
        <f t="shared" si="47"/>
        <v>NO</v>
      </c>
      <c r="AE143" t="str">
        <f t="shared" si="48"/>
        <v>NO</v>
      </c>
      <c r="AF143" s="14" t="str">
        <f t="shared" si="49"/>
        <v/>
      </c>
    </row>
    <row r="144" spans="1:32" ht="17.25" x14ac:dyDescent="0.3">
      <c r="A144">
        <f>ProVation!B144</f>
        <v>0</v>
      </c>
      <c r="B144" t="str">
        <f>LEFT(ProVation!E144, 10)</f>
        <v/>
      </c>
      <c r="C144">
        <f>ProVation!C144</f>
        <v>0</v>
      </c>
      <c r="D144">
        <f>ProVation!D144</f>
        <v>0</v>
      </c>
      <c r="E144" t="str">
        <f>IF(ISNUMBER(SEARCH("caecum",ProVation!G144)),"YES", "NO")</f>
        <v>NO</v>
      </c>
      <c r="F144" t="str">
        <f>IF(ISNUMBER(SEARCH("ileum",ProVation!G144)),"YES", "NO")</f>
        <v>NO</v>
      </c>
      <c r="G144" t="str">
        <f>IF(ISNUMBER(SEARCH("ileocolonic anastomosis",ProVation!G144)),"YES", "NO")</f>
        <v>NO</v>
      </c>
      <c r="H144" s="2" t="str">
        <f t="shared" si="44"/>
        <v>NO</v>
      </c>
      <c r="Q144" t="str">
        <f t="shared" si="35"/>
        <v>NO</v>
      </c>
      <c r="R144" t="str">
        <f t="shared" si="36"/>
        <v>NO</v>
      </c>
      <c r="S144" t="str">
        <f t="shared" si="37"/>
        <v>NO</v>
      </c>
      <c r="T144" t="str">
        <f t="shared" si="34"/>
        <v>NO</v>
      </c>
      <c r="U144" t="str">
        <f t="shared" si="38"/>
        <v>NO</v>
      </c>
      <c r="V144" t="str">
        <f t="shared" si="39"/>
        <v>NO</v>
      </c>
      <c r="W144" t="str">
        <f t="shared" si="45"/>
        <v>NO</v>
      </c>
      <c r="X144" t="str">
        <f t="shared" si="40"/>
        <v>NO</v>
      </c>
      <c r="Y144" t="str">
        <f t="shared" si="41"/>
        <v>NO</v>
      </c>
      <c r="Z144" t="str">
        <f t="shared" si="42"/>
        <v>NO</v>
      </c>
      <c r="AA144">
        <f t="shared" si="43"/>
        <v>0</v>
      </c>
      <c r="AB144" s="11">
        <f>ProVation!H144</f>
        <v>0</v>
      </c>
      <c r="AC144" s="12">
        <f t="shared" si="46"/>
        <v>0</v>
      </c>
      <c r="AD144" t="str">
        <f t="shared" si="47"/>
        <v>NO</v>
      </c>
      <c r="AE144" t="str">
        <f t="shared" si="48"/>
        <v>NO</v>
      </c>
      <c r="AF144" s="14" t="str">
        <f t="shared" si="49"/>
        <v/>
      </c>
    </row>
    <row r="145" spans="1:32" ht="17.25" x14ac:dyDescent="0.3">
      <c r="A145">
        <f>ProVation!B145</f>
        <v>0</v>
      </c>
      <c r="B145" t="str">
        <f>LEFT(ProVation!E145, 10)</f>
        <v/>
      </c>
      <c r="C145">
        <f>ProVation!C145</f>
        <v>0</v>
      </c>
      <c r="D145">
        <f>ProVation!D145</f>
        <v>0</v>
      </c>
      <c r="E145" t="str">
        <f>IF(ISNUMBER(SEARCH("caecum",ProVation!G145)),"YES", "NO")</f>
        <v>NO</v>
      </c>
      <c r="F145" t="str">
        <f>IF(ISNUMBER(SEARCH("ileum",ProVation!G145)),"YES", "NO")</f>
        <v>NO</v>
      </c>
      <c r="G145" t="str">
        <f>IF(ISNUMBER(SEARCH("ileocolonic anastomosis",ProVation!G145)),"YES", "NO")</f>
        <v>NO</v>
      </c>
      <c r="H145" s="2" t="str">
        <f t="shared" si="44"/>
        <v>NO</v>
      </c>
      <c r="Q145" t="str">
        <f t="shared" si="35"/>
        <v>NO</v>
      </c>
      <c r="R145" t="str">
        <f t="shared" si="36"/>
        <v>NO</v>
      </c>
      <c r="S145" t="str">
        <f t="shared" si="37"/>
        <v>NO</v>
      </c>
      <c r="T145" t="str">
        <f t="shared" si="34"/>
        <v>NO</v>
      </c>
      <c r="U145" t="str">
        <f t="shared" si="38"/>
        <v>NO</v>
      </c>
      <c r="V145" t="str">
        <f t="shared" si="39"/>
        <v>NO</v>
      </c>
      <c r="W145" t="str">
        <f t="shared" si="45"/>
        <v>NO</v>
      </c>
      <c r="X145" t="str">
        <f t="shared" si="40"/>
        <v>NO</v>
      </c>
      <c r="Y145" t="str">
        <f t="shared" si="41"/>
        <v>NO</v>
      </c>
      <c r="Z145" t="str">
        <f t="shared" si="42"/>
        <v>NO</v>
      </c>
      <c r="AA145">
        <f t="shared" si="43"/>
        <v>0</v>
      </c>
      <c r="AB145" s="11">
        <f>ProVation!H145</f>
        <v>0</v>
      </c>
      <c r="AC145" s="12">
        <f t="shared" si="46"/>
        <v>0</v>
      </c>
      <c r="AD145" t="str">
        <f t="shared" si="47"/>
        <v>NO</v>
      </c>
      <c r="AE145" t="str">
        <f t="shared" si="48"/>
        <v>NO</v>
      </c>
      <c r="AF145" s="14" t="str">
        <f t="shared" si="49"/>
        <v/>
      </c>
    </row>
    <row r="146" spans="1:32" ht="17.25" x14ac:dyDescent="0.3">
      <c r="A146">
        <f>ProVation!B146</f>
        <v>0</v>
      </c>
      <c r="B146" t="str">
        <f>LEFT(ProVation!E146, 10)</f>
        <v/>
      </c>
      <c r="C146">
        <f>ProVation!C146</f>
        <v>0</v>
      </c>
      <c r="D146">
        <f>ProVation!D146</f>
        <v>0</v>
      </c>
      <c r="E146" t="str">
        <f>IF(ISNUMBER(SEARCH("caecum",ProVation!G146)),"YES", "NO")</f>
        <v>NO</v>
      </c>
      <c r="F146" t="str">
        <f>IF(ISNUMBER(SEARCH("ileum",ProVation!G146)),"YES", "NO")</f>
        <v>NO</v>
      </c>
      <c r="G146" t="str">
        <f>IF(ISNUMBER(SEARCH("ileocolonic anastomosis",ProVation!G146)),"YES", "NO")</f>
        <v>NO</v>
      </c>
      <c r="H146" s="2" t="str">
        <f t="shared" si="44"/>
        <v>NO</v>
      </c>
      <c r="Q146" t="str">
        <f t="shared" si="35"/>
        <v>NO</v>
      </c>
      <c r="R146" t="str">
        <f t="shared" si="36"/>
        <v>NO</v>
      </c>
      <c r="S146" t="str">
        <f t="shared" si="37"/>
        <v>NO</v>
      </c>
      <c r="T146" t="str">
        <f t="shared" si="34"/>
        <v>NO</v>
      </c>
      <c r="U146" t="str">
        <f t="shared" si="38"/>
        <v>NO</v>
      </c>
      <c r="V146" t="str">
        <f t="shared" si="39"/>
        <v>NO</v>
      </c>
      <c r="W146" t="str">
        <f t="shared" si="45"/>
        <v>NO</v>
      </c>
      <c r="X146" t="str">
        <f t="shared" si="40"/>
        <v>NO</v>
      </c>
      <c r="Y146" t="str">
        <f t="shared" si="41"/>
        <v>NO</v>
      </c>
      <c r="Z146" t="str">
        <f t="shared" si="42"/>
        <v>NO</v>
      </c>
      <c r="AA146">
        <f t="shared" si="43"/>
        <v>0</v>
      </c>
      <c r="AB146" s="11">
        <f>ProVation!H146</f>
        <v>0</v>
      </c>
      <c r="AC146" s="12">
        <f t="shared" si="46"/>
        <v>0</v>
      </c>
      <c r="AD146" t="str">
        <f t="shared" si="47"/>
        <v>NO</v>
      </c>
      <c r="AE146" t="str">
        <f t="shared" si="48"/>
        <v>NO</v>
      </c>
      <c r="AF146" s="14" t="str">
        <f t="shared" si="49"/>
        <v/>
      </c>
    </row>
    <row r="147" spans="1:32" ht="17.25" x14ac:dyDescent="0.3">
      <c r="A147">
        <f>ProVation!B147</f>
        <v>0</v>
      </c>
      <c r="B147" t="str">
        <f>LEFT(ProVation!E147, 10)</f>
        <v/>
      </c>
      <c r="C147">
        <f>ProVation!C147</f>
        <v>0</v>
      </c>
      <c r="D147">
        <f>ProVation!D147</f>
        <v>0</v>
      </c>
      <c r="E147" t="str">
        <f>IF(ISNUMBER(SEARCH("caecum",ProVation!G147)),"YES", "NO")</f>
        <v>NO</v>
      </c>
      <c r="F147" t="str">
        <f>IF(ISNUMBER(SEARCH("ileum",ProVation!G147)),"YES", "NO")</f>
        <v>NO</v>
      </c>
      <c r="G147" t="str">
        <f>IF(ISNUMBER(SEARCH("ileocolonic anastomosis",ProVation!G147)),"YES", "NO")</f>
        <v>NO</v>
      </c>
      <c r="H147" s="2" t="str">
        <f t="shared" si="44"/>
        <v>NO</v>
      </c>
      <c r="Q147" t="str">
        <f t="shared" si="35"/>
        <v>NO</v>
      </c>
      <c r="R147" t="str">
        <f t="shared" si="36"/>
        <v>NO</v>
      </c>
      <c r="S147" t="str">
        <f t="shared" si="37"/>
        <v>NO</v>
      </c>
      <c r="T147" t="str">
        <f t="shared" si="34"/>
        <v>NO</v>
      </c>
      <c r="U147" t="str">
        <f t="shared" si="38"/>
        <v>NO</v>
      </c>
      <c r="V147" t="str">
        <f t="shared" si="39"/>
        <v>NO</v>
      </c>
      <c r="W147" t="str">
        <f t="shared" si="45"/>
        <v>NO</v>
      </c>
      <c r="X147" t="str">
        <f t="shared" si="40"/>
        <v>NO</v>
      </c>
      <c r="Y147" t="str">
        <f t="shared" si="41"/>
        <v>NO</v>
      </c>
      <c r="Z147" t="str">
        <f t="shared" si="42"/>
        <v>NO</v>
      </c>
      <c r="AA147">
        <f t="shared" si="43"/>
        <v>0</v>
      </c>
      <c r="AB147" s="11">
        <f>ProVation!H147</f>
        <v>0</v>
      </c>
      <c r="AC147" s="12">
        <f t="shared" si="46"/>
        <v>0</v>
      </c>
      <c r="AD147" t="str">
        <f t="shared" si="47"/>
        <v>NO</v>
      </c>
      <c r="AE147" t="str">
        <f t="shared" si="48"/>
        <v>NO</v>
      </c>
      <c r="AF147" s="14" t="str">
        <f t="shared" si="49"/>
        <v/>
      </c>
    </row>
    <row r="148" spans="1:32" ht="17.25" x14ac:dyDescent="0.3">
      <c r="A148">
        <f>ProVation!B148</f>
        <v>0</v>
      </c>
      <c r="B148" t="str">
        <f>LEFT(ProVation!E148, 10)</f>
        <v/>
      </c>
      <c r="C148">
        <f>ProVation!C148</f>
        <v>0</v>
      </c>
      <c r="D148">
        <f>ProVation!D148</f>
        <v>0</v>
      </c>
      <c r="E148" t="str">
        <f>IF(ISNUMBER(SEARCH("caecum",ProVation!G148)),"YES", "NO")</f>
        <v>NO</v>
      </c>
      <c r="F148" t="str">
        <f>IF(ISNUMBER(SEARCH("ileum",ProVation!G148)),"YES", "NO")</f>
        <v>NO</v>
      </c>
      <c r="G148" t="str">
        <f>IF(ISNUMBER(SEARCH("ileocolonic anastomosis",ProVation!G148)),"YES", "NO")</f>
        <v>NO</v>
      </c>
      <c r="H148" s="2" t="str">
        <f t="shared" si="44"/>
        <v>NO</v>
      </c>
      <c r="Q148" t="str">
        <f t="shared" si="35"/>
        <v>NO</v>
      </c>
      <c r="R148" t="str">
        <f t="shared" si="36"/>
        <v>NO</v>
      </c>
      <c r="S148" t="str">
        <f t="shared" si="37"/>
        <v>NO</v>
      </c>
      <c r="T148" t="str">
        <f t="shared" si="34"/>
        <v>NO</v>
      </c>
      <c r="U148" t="str">
        <f t="shared" si="38"/>
        <v>NO</v>
      </c>
      <c r="V148" t="str">
        <f t="shared" si="39"/>
        <v>NO</v>
      </c>
      <c r="W148" t="str">
        <f t="shared" si="45"/>
        <v>NO</v>
      </c>
      <c r="X148" t="str">
        <f t="shared" si="40"/>
        <v>NO</v>
      </c>
      <c r="Y148" t="str">
        <f t="shared" si="41"/>
        <v>NO</v>
      </c>
      <c r="Z148" t="str">
        <f t="shared" si="42"/>
        <v>NO</v>
      </c>
      <c r="AA148">
        <f t="shared" si="43"/>
        <v>0</v>
      </c>
      <c r="AB148" s="11">
        <f>ProVation!H148</f>
        <v>0</v>
      </c>
      <c r="AC148" s="12">
        <f t="shared" si="46"/>
        <v>0</v>
      </c>
      <c r="AD148" t="str">
        <f t="shared" si="47"/>
        <v>NO</v>
      </c>
      <c r="AE148" t="str">
        <f t="shared" si="48"/>
        <v>NO</v>
      </c>
      <c r="AF148" s="14" t="str">
        <f t="shared" si="49"/>
        <v/>
      </c>
    </row>
    <row r="149" spans="1:32" ht="17.25" x14ac:dyDescent="0.3">
      <c r="A149">
        <f>ProVation!B149</f>
        <v>0</v>
      </c>
      <c r="B149" t="str">
        <f>LEFT(ProVation!E149, 10)</f>
        <v/>
      </c>
      <c r="C149">
        <f>ProVation!C149</f>
        <v>0</v>
      </c>
      <c r="D149">
        <f>ProVation!D149</f>
        <v>0</v>
      </c>
      <c r="E149" t="str">
        <f>IF(ISNUMBER(SEARCH("caecum",ProVation!G149)),"YES", "NO")</f>
        <v>NO</v>
      </c>
      <c r="F149" t="str">
        <f>IF(ISNUMBER(SEARCH("ileum",ProVation!G149)),"YES", "NO")</f>
        <v>NO</v>
      </c>
      <c r="G149" t="str">
        <f>IF(ISNUMBER(SEARCH("ileocolonic anastomosis",ProVation!G149)),"YES", "NO")</f>
        <v>NO</v>
      </c>
      <c r="H149" s="2" t="str">
        <f t="shared" si="44"/>
        <v>NO</v>
      </c>
      <c r="Q149" t="str">
        <f t="shared" si="35"/>
        <v>NO</v>
      </c>
      <c r="R149" t="str">
        <f t="shared" si="36"/>
        <v>NO</v>
      </c>
      <c r="S149" t="str">
        <f t="shared" si="37"/>
        <v>NO</v>
      </c>
      <c r="T149" t="str">
        <f t="shared" si="34"/>
        <v>NO</v>
      </c>
      <c r="U149" t="str">
        <f t="shared" si="38"/>
        <v>NO</v>
      </c>
      <c r="V149" t="str">
        <f t="shared" si="39"/>
        <v>NO</v>
      </c>
      <c r="W149" t="str">
        <f t="shared" si="45"/>
        <v>NO</v>
      </c>
      <c r="X149" t="str">
        <f t="shared" si="40"/>
        <v>NO</v>
      </c>
      <c r="Y149" t="str">
        <f t="shared" si="41"/>
        <v>NO</v>
      </c>
      <c r="Z149" t="str">
        <f t="shared" si="42"/>
        <v>NO</v>
      </c>
      <c r="AA149">
        <f t="shared" si="43"/>
        <v>0</v>
      </c>
      <c r="AB149" s="11">
        <f>ProVation!H149</f>
        <v>0</v>
      </c>
      <c r="AC149" s="12">
        <f t="shared" si="46"/>
        <v>0</v>
      </c>
      <c r="AD149" t="str">
        <f t="shared" si="47"/>
        <v>NO</v>
      </c>
      <c r="AE149" t="str">
        <f t="shared" si="48"/>
        <v>NO</v>
      </c>
      <c r="AF149" s="14" t="str">
        <f t="shared" si="49"/>
        <v/>
      </c>
    </row>
    <row r="150" spans="1:32" ht="17.25" x14ac:dyDescent="0.3">
      <c r="A150">
        <f>ProVation!B150</f>
        <v>0</v>
      </c>
      <c r="B150" t="str">
        <f>LEFT(ProVation!E150, 10)</f>
        <v/>
      </c>
      <c r="C150">
        <f>ProVation!C150</f>
        <v>0</v>
      </c>
      <c r="D150">
        <f>ProVation!D150</f>
        <v>0</v>
      </c>
      <c r="E150" t="str">
        <f>IF(ISNUMBER(SEARCH("caecum",ProVation!G150)),"YES", "NO")</f>
        <v>NO</v>
      </c>
      <c r="F150" t="str">
        <f>IF(ISNUMBER(SEARCH("ileum",ProVation!G150)),"YES", "NO")</f>
        <v>NO</v>
      </c>
      <c r="G150" t="str">
        <f>IF(ISNUMBER(SEARCH("ileocolonic anastomosis",ProVation!G150)),"YES", "NO")</f>
        <v>NO</v>
      </c>
      <c r="H150" s="2" t="str">
        <f t="shared" si="44"/>
        <v>NO</v>
      </c>
      <c r="Q150" t="str">
        <f t="shared" si="35"/>
        <v>NO</v>
      </c>
      <c r="R150" t="str">
        <f t="shared" si="36"/>
        <v>NO</v>
      </c>
      <c r="S150" t="str">
        <f t="shared" si="37"/>
        <v>NO</v>
      </c>
      <c r="T150" t="str">
        <f t="shared" si="34"/>
        <v>NO</v>
      </c>
      <c r="U150" t="str">
        <f t="shared" si="38"/>
        <v>NO</v>
      </c>
      <c r="V150" t="str">
        <f t="shared" si="39"/>
        <v>NO</v>
      </c>
      <c r="W150" t="str">
        <f t="shared" si="45"/>
        <v>NO</v>
      </c>
      <c r="X150" t="str">
        <f t="shared" si="40"/>
        <v>NO</v>
      </c>
      <c r="Y150" t="str">
        <f t="shared" si="41"/>
        <v>NO</v>
      </c>
      <c r="Z150" t="str">
        <f t="shared" si="42"/>
        <v>NO</v>
      </c>
      <c r="AA150">
        <f t="shared" si="43"/>
        <v>0</v>
      </c>
      <c r="AB150" s="11">
        <f>ProVation!H150</f>
        <v>0</v>
      </c>
      <c r="AC150" s="12">
        <f t="shared" si="46"/>
        <v>0</v>
      </c>
      <c r="AD150" t="str">
        <f t="shared" si="47"/>
        <v>NO</v>
      </c>
      <c r="AE150" t="str">
        <f t="shared" si="48"/>
        <v>NO</v>
      </c>
      <c r="AF150" s="14" t="str">
        <f t="shared" si="49"/>
        <v/>
      </c>
    </row>
    <row r="151" spans="1:32" ht="17.25" x14ac:dyDescent="0.3">
      <c r="A151">
        <f>ProVation!B151</f>
        <v>0</v>
      </c>
      <c r="B151" t="str">
        <f>LEFT(ProVation!E151, 10)</f>
        <v/>
      </c>
      <c r="C151">
        <f>ProVation!C151</f>
        <v>0</v>
      </c>
      <c r="D151">
        <f>ProVation!D151</f>
        <v>0</v>
      </c>
      <c r="E151" t="str">
        <f>IF(ISNUMBER(SEARCH("caecum",ProVation!G151)),"YES", "NO")</f>
        <v>NO</v>
      </c>
      <c r="F151" t="str">
        <f>IF(ISNUMBER(SEARCH("ileum",ProVation!G151)),"YES", "NO")</f>
        <v>NO</v>
      </c>
      <c r="G151" t="str">
        <f>IF(ISNUMBER(SEARCH("ileocolonic anastomosis",ProVation!G151)),"YES", "NO")</f>
        <v>NO</v>
      </c>
      <c r="H151" s="2" t="str">
        <f t="shared" si="44"/>
        <v>NO</v>
      </c>
      <c r="Q151" t="str">
        <f t="shared" si="35"/>
        <v>NO</v>
      </c>
      <c r="R151" t="str">
        <f t="shared" si="36"/>
        <v>NO</v>
      </c>
      <c r="S151" t="str">
        <f t="shared" si="37"/>
        <v>NO</v>
      </c>
      <c r="T151" t="str">
        <f t="shared" si="34"/>
        <v>NO</v>
      </c>
      <c r="U151" t="str">
        <f t="shared" si="38"/>
        <v>NO</v>
      </c>
      <c r="V151" t="str">
        <f t="shared" si="39"/>
        <v>NO</v>
      </c>
      <c r="W151" t="str">
        <f t="shared" si="45"/>
        <v>NO</v>
      </c>
      <c r="X151" t="str">
        <f t="shared" si="40"/>
        <v>NO</v>
      </c>
      <c r="Y151" t="str">
        <f t="shared" si="41"/>
        <v>NO</v>
      </c>
      <c r="Z151" t="str">
        <f t="shared" si="42"/>
        <v>NO</v>
      </c>
      <c r="AA151">
        <f t="shared" si="43"/>
        <v>0</v>
      </c>
      <c r="AB151" s="11">
        <f>ProVation!H151</f>
        <v>0</v>
      </c>
      <c r="AC151" s="12">
        <f t="shared" si="46"/>
        <v>0</v>
      </c>
      <c r="AD151" t="str">
        <f t="shared" si="47"/>
        <v>NO</v>
      </c>
      <c r="AE151" t="str">
        <f t="shared" si="48"/>
        <v>NO</v>
      </c>
      <c r="AF151" s="14" t="str">
        <f t="shared" si="49"/>
        <v/>
      </c>
    </row>
    <row r="152" spans="1:32" ht="17.25" x14ac:dyDescent="0.3">
      <c r="A152">
        <f>ProVation!B152</f>
        <v>0</v>
      </c>
      <c r="B152" t="str">
        <f>LEFT(ProVation!E152, 10)</f>
        <v/>
      </c>
      <c r="C152">
        <f>ProVation!C152</f>
        <v>0</v>
      </c>
      <c r="D152">
        <f>ProVation!D152</f>
        <v>0</v>
      </c>
      <c r="E152" t="str">
        <f>IF(ISNUMBER(SEARCH("caecum",ProVation!G152)),"YES", "NO")</f>
        <v>NO</v>
      </c>
      <c r="F152" t="str">
        <f>IF(ISNUMBER(SEARCH("ileum",ProVation!G152)),"YES", "NO")</f>
        <v>NO</v>
      </c>
      <c r="G152" t="str">
        <f>IF(ISNUMBER(SEARCH("ileocolonic anastomosis",ProVation!G152)),"YES", "NO")</f>
        <v>NO</v>
      </c>
      <c r="H152" s="2" t="str">
        <f t="shared" si="44"/>
        <v>NO</v>
      </c>
      <c r="Q152" t="str">
        <f t="shared" si="35"/>
        <v>NO</v>
      </c>
      <c r="R152" t="str">
        <f t="shared" si="36"/>
        <v>NO</v>
      </c>
      <c r="S152" t="str">
        <f t="shared" si="37"/>
        <v>NO</v>
      </c>
      <c r="T152" t="str">
        <f t="shared" si="34"/>
        <v>NO</v>
      </c>
      <c r="U152" t="str">
        <f t="shared" si="38"/>
        <v>NO</v>
      </c>
      <c r="V152" t="str">
        <f t="shared" si="39"/>
        <v>NO</v>
      </c>
      <c r="W152" t="str">
        <f t="shared" si="45"/>
        <v>NO</v>
      </c>
      <c r="X152" t="str">
        <f t="shared" si="40"/>
        <v>NO</v>
      </c>
      <c r="Y152" t="str">
        <f t="shared" si="41"/>
        <v>NO</v>
      </c>
      <c r="Z152" t="str">
        <f t="shared" si="42"/>
        <v>NO</v>
      </c>
      <c r="AA152">
        <f t="shared" si="43"/>
        <v>0</v>
      </c>
      <c r="AB152" s="11">
        <f>ProVation!H152</f>
        <v>0</v>
      </c>
      <c r="AC152" s="12">
        <f t="shared" si="46"/>
        <v>0</v>
      </c>
      <c r="AD152" t="str">
        <f t="shared" si="47"/>
        <v>NO</v>
      </c>
      <c r="AE152" t="str">
        <f t="shared" si="48"/>
        <v>NO</v>
      </c>
      <c r="AF152" s="14" t="str">
        <f t="shared" si="49"/>
        <v/>
      </c>
    </row>
    <row r="153" spans="1:32" ht="17.25" x14ac:dyDescent="0.3">
      <c r="A153">
        <f>ProVation!B153</f>
        <v>0</v>
      </c>
      <c r="B153" t="str">
        <f>LEFT(ProVation!E153, 10)</f>
        <v/>
      </c>
      <c r="C153">
        <f>ProVation!C153</f>
        <v>0</v>
      </c>
      <c r="D153">
        <f>ProVation!D153</f>
        <v>0</v>
      </c>
      <c r="E153" t="str">
        <f>IF(ISNUMBER(SEARCH("caecum",ProVation!G153)),"YES", "NO")</f>
        <v>NO</v>
      </c>
      <c r="F153" t="str">
        <f>IF(ISNUMBER(SEARCH("ileum",ProVation!G153)),"YES", "NO")</f>
        <v>NO</v>
      </c>
      <c r="G153" t="str">
        <f>IF(ISNUMBER(SEARCH("ileocolonic anastomosis",ProVation!G153)),"YES", "NO")</f>
        <v>NO</v>
      </c>
      <c r="H153" s="2" t="str">
        <f t="shared" si="44"/>
        <v>NO</v>
      </c>
      <c r="Q153" t="str">
        <f t="shared" si="35"/>
        <v>NO</v>
      </c>
      <c r="R153" t="str">
        <f t="shared" si="36"/>
        <v>NO</v>
      </c>
      <c r="S153" t="str">
        <f t="shared" si="37"/>
        <v>NO</v>
      </c>
      <c r="T153" t="str">
        <f t="shared" si="34"/>
        <v>NO</v>
      </c>
      <c r="U153" t="str">
        <f t="shared" si="38"/>
        <v>NO</v>
      </c>
      <c r="V153" t="str">
        <f t="shared" si="39"/>
        <v>NO</v>
      </c>
      <c r="W153" t="str">
        <f t="shared" si="45"/>
        <v>NO</v>
      </c>
      <c r="X153" t="str">
        <f t="shared" si="40"/>
        <v>NO</v>
      </c>
      <c r="Y153" t="str">
        <f t="shared" si="41"/>
        <v>NO</v>
      </c>
      <c r="Z153" t="str">
        <f t="shared" si="42"/>
        <v>NO</v>
      </c>
      <c r="AA153">
        <f t="shared" si="43"/>
        <v>0</v>
      </c>
      <c r="AB153" s="11">
        <f>ProVation!H153</f>
        <v>0</v>
      </c>
      <c r="AC153" s="12">
        <f t="shared" si="46"/>
        <v>0</v>
      </c>
      <c r="AD153" t="str">
        <f t="shared" si="47"/>
        <v>NO</v>
      </c>
      <c r="AE153" t="str">
        <f t="shared" si="48"/>
        <v>NO</v>
      </c>
      <c r="AF153" s="14" t="str">
        <f t="shared" si="49"/>
        <v/>
      </c>
    </row>
    <row r="154" spans="1:32" ht="17.25" x14ac:dyDescent="0.3">
      <c r="A154">
        <f>ProVation!B154</f>
        <v>0</v>
      </c>
      <c r="B154" t="str">
        <f>LEFT(ProVation!E154, 10)</f>
        <v/>
      </c>
      <c r="C154">
        <f>ProVation!C154</f>
        <v>0</v>
      </c>
      <c r="D154">
        <f>ProVation!D154</f>
        <v>0</v>
      </c>
      <c r="E154" t="str">
        <f>IF(ISNUMBER(SEARCH("caecum",ProVation!G154)),"YES", "NO")</f>
        <v>NO</v>
      </c>
      <c r="F154" t="str">
        <f>IF(ISNUMBER(SEARCH("ileum",ProVation!G154)),"YES", "NO")</f>
        <v>NO</v>
      </c>
      <c r="G154" t="str">
        <f>IF(ISNUMBER(SEARCH("ileocolonic anastomosis",ProVation!G154)),"YES", "NO")</f>
        <v>NO</v>
      </c>
      <c r="H154" s="2" t="str">
        <f t="shared" si="44"/>
        <v>NO</v>
      </c>
      <c r="Q154" t="str">
        <f t="shared" si="35"/>
        <v>NO</v>
      </c>
      <c r="R154" t="str">
        <f t="shared" si="36"/>
        <v>NO</v>
      </c>
      <c r="S154" t="str">
        <f t="shared" si="37"/>
        <v>NO</v>
      </c>
      <c r="T154" t="str">
        <f t="shared" si="34"/>
        <v>NO</v>
      </c>
      <c r="U154" t="str">
        <f t="shared" si="38"/>
        <v>NO</v>
      </c>
      <c r="V154" t="str">
        <f t="shared" si="39"/>
        <v>NO</v>
      </c>
      <c r="W154" t="str">
        <f t="shared" si="45"/>
        <v>NO</v>
      </c>
      <c r="X154" t="str">
        <f t="shared" si="40"/>
        <v>NO</v>
      </c>
      <c r="Y154" t="str">
        <f t="shared" si="41"/>
        <v>NO</v>
      </c>
      <c r="Z154" t="str">
        <f t="shared" si="42"/>
        <v>NO</v>
      </c>
      <c r="AA154">
        <f t="shared" si="43"/>
        <v>0</v>
      </c>
      <c r="AB154" s="11">
        <f>ProVation!H154</f>
        <v>0</v>
      </c>
      <c r="AC154" s="12">
        <f t="shared" si="46"/>
        <v>0</v>
      </c>
      <c r="AD154" t="str">
        <f t="shared" si="47"/>
        <v>NO</v>
      </c>
      <c r="AE154" t="str">
        <f t="shared" si="48"/>
        <v>NO</v>
      </c>
      <c r="AF154" s="14" t="str">
        <f t="shared" si="49"/>
        <v/>
      </c>
    </row>
    <row r="155" spans="1:32" ht="17.25" x14ac:dyDescent="0.3">
      <c r="A155">
        <f>ProVation!B155</f>
        <v>0</v>
      </c>
      <c r="B155" t="str">
        <f>LEFT(ProVation!E155, 10)</f>
        <v/>
      </c>
      <c r="C155">
        <f>ProVation!C155</f>
        <v>0</v>
      </c>
      <c r="D155">
        <f>ProVation!D155</f>
        <v>0</v>
      </c>
      <c r="E155" t="str">
        <f>IF(ISNUMBER(SEARCH("caecum",ProVation!G155)),"YES", "NO")</f>
        <v>NO</v>
      </c>
      <c r="F155" t="str">
        <f>IF(ISNUMBER(SEARCH("ileum",ProVation!G155)),"YES", "NO")</f>
        <v>NO</v>
      </c>
      <c r="G155" t="str">
        <f>IF(ISNUMBER(SEARCH("ileocolonic anastomosis",ProVation!G155)),"YES", "NO")</f>
        <v>NO</v>
      </c>
      <c r="H155" s="2" t="str">
        <f t="shared" si="44"/>
        <v>NO</v>
      </c>
      <c r="Q155" t="str">
        <f t="shared" si="35"/>
        <v>NO</v>
      </c>
      <c r="R155" t="str">
        <f t="shared" si="36"/>
        <v>NO</v>
      </c>
      <c r="S155" t="str">
        <f t="shared" si="37"/>
        <v>NO</v>
      </c>
      <c r="T155" t="str">
        <f t="shared" si="34"/>
        <v>NO</v>
      </c>
      <c r="U155" t="str">
        <f t="shared" si="38"/>
        <v>NO</v>
      </c>
      <c r="V155" t="str">
        <f t="shared" si="39"/>
        <v>NO</v>
      </c>
      <c r="W155" t="str">
        <f t="shared" si="45"/>
        <v>NO</v>
      </c>
      <c r="X155" t="str">
        <f t="shared" si="40"/>
        <v>NO</v>
      </c>
      <c r="Y155" t="str">
        <f t="shared" si="41"/>
        <v>NO</v>
      </c>
      <c r="Z155" t="str">
        <f t="shared" si="42"/>
        <v>NO</v>
      </c>
      <c r="AA155">
        <f t="shared" si="43"/>
        <v>0</v>
      </c>
      <c r="AB155" s="11">
        <f>ProVation!H155</f>
        <v>0</v>
      </c>
      <c r="AC155" s="12">
        <f t="shared" si="46"/>
        <v>0</v>
      </c>
      <c r="AD155" t="str">
        <f t="shared" si="47"/>
        <v>NO</v>
      </c>
      <c r="AE155" t="str">
        <f t="shared" si="48"/>
        <v>NO</v>
      </c>
      <c r="AF155" s="14" t="str">
        <f t="shared" si="49"/>
        <v/>
      </c>
    </row>
    <row r="156" spans="1:32" ht="17.25" x14ac:dyDescent="0.3">
      <c r="A156">
        <f>ProVation!B156</f>
        <v>0</v>
      </c>
      <c r="B156" t="str">
        <f>LEFT(ProVation!E156, 10)</f>
        <v/>
      </c>
      <c r="C156">
        <f>ProVation!C156</f>
        <v>0</v>
      </c>
      <c r="D156">
        <f>ProVation!D156</f>
        <v>0</v>
      </c>
      <c r="E156" t="str">
        <f>IF(ISNUMBER(SEARCH("caecum",ProVation!G156)),"YES", "NO")</f>
        <v>NO</v>
      </c>
      <c r="F156" t="str">
        <f>IF(ISNUMBER(SEARCH("ileum",ProVation!G156)),"YES", "NO")</f>
        <v>NO</v>
      </c>
      <c r="G156" t="str">
        <f>IF(ISNUMBER(SEARCH("ileocolonic anastomosis",ProVation!G156)),"YES", "NO")</f>
        <v>NO</v>
      </c>
      <c r="H156" s="2" t="str">
        <f t="shared" si="44"/>
        <v>NO</v>
      </c>
      <c r="Q156" t="str">
        <f t="shared" si="35"/>
        <v>NO</v>
      </c>
      <c r="R156" t="str">
        <f t="shared" si="36"/>
        <v>NO</v>
      </c>
      <c r="S156" t="str">
        <f t="shared" si="37"/>
        <v>NO</v>
      </c>
      <c r="T156" t="str">
        <f t="shared" si="34"/>
        <v>NO</v>
      </c>
      <c r="U156" t="str">
        <f t="shared" si="38"/>
        <v>NO</v>
      </c>
      <c r="V156" t="str">
        <f t="shared" si="39"/>
        <v>NO</v>
      </c>
      <c r="W156" t="str">
        <f t="shared" si="45"/>
        <v>NO</v>
      </c>
      <c r="X156" t="str">
        <f t="shared" si="40"/>
        <v>NO</v>
      </c>
      <c r="Y156" t="str">
        <f t="shared" si="41"/>
        <v>NO</v>
      </c>
      <c r="Z156" t="str">
        <f t="shared" si="42"/>
        <v>NO</v>
      </c>
      <c r="AA156">
        <f t="shared" si="43"/>
        <v>0</v>
      </c>
      <c r="AB156" s="11">
        <f>ProVation!H156</f>
        <v>0</v>
      </c>
      <c r="AC156" s="12">
        <f t="shared" si="46"/>
        <v>0</v>
      </c>
      <c r="AD156" t="str">
        <f t="shared" si="47"/>
        <v>NO</v>
      </c>
      <c r="AE156" t="str">
        <f t="shared" si="48"/>
        <v>NO</v>
      </c>
      <c r="AF156" s="14" t="str">
        <f t="shared" si="49"/>
        <v/>
      </c>
    </row>
    <row r="157" spans="1:32" ht="17.25" x14ac:dyDescent="0.3">
      <c r="A157">
        <f>ProVation!B157</f>
        <v>0</v>
      </c>
      <c r="B157" t="str">
        <f>LEFT(ProVation!E157, 10)</f>
        <v/>
      </c>
      <c r="C157">
        <f>ProVation!C157</f>
        <v>0</v>
      </c>
      <c r="D157">
        <f>ProVation!D157</f>
        <v>0</v>
      </c>
      <c r="E157" t="str">
        <f>IF(ISNUMBER(SEARCH("caecum",ProVation!G157)),"YES", "NO")</f>
        <v>NO</v>
      </c>
      <c r="F157" t="str">
        <f>IF(ISNUMBER(SEARCH("ileum",ProVation!G157)),"YES", "NO")</f>
        <v>NO</v>
      </c>
      <c r="G157" t="str">
        <f>IF(ISNUMBER(SEARCH("ileocolonic anastomosis",ProVation!G157)),"YES", "NO")</f>
        <v>NO</v>
      </c>
      <c r="H157" s="2" t="str">
        <f t="shared" si="44"/>
        <v>NO</v>
      </c>
      <c r="Q157" t="str">
        <f t="shared" si="35"/>
        <v>NO</v>
      </c>
      <c r="R157" t="str">
        <f t="shared" si="36"/>
        <v>NO</v>
      </c>
      <c r="S157" t="str">
        <f t="shared" si="37"/>
        <v>NO</v>
      </c>
      <c r="T157" t="str">
        <f t="shared" si="34"/>
        <v>NO</v>
      </c>
      <c r="U157" t="str">
        <f t="shared" si="38"/>
        <v>NO</v>
      </c>
      <c r="V157" t="str">
        <f t="shared" si="39"/>
        <v>NO</v>
      </c>
      <c r="W157" t="str">
        <f t="shared" si="45"/>
        <v>NO</v>
      </c>
      <c r="X157" t="str">
        <f t="shared" si="40"/>
        <v>NO</v>
      </c>
      <c r="Y157" t="str">
        <f t="shared" si="41"/>
        <v>NO</v>
      </c>
      <c r="Z157" t="str">
        <f t="shared" si="42"/>
        <v>NO</v>
      </c>
      <c r="AA157">
        <f t="shared" si="43"/>
        <v>0</v>
      </c>
      <c r="AB157" s="11">
        <f>ProVation!H157</f>
        <v>0</v>
      </c>
      <c r="AC157" s="12">
        <f t="shared" si="46"/>
        <v>0</v>
      </c>
      <c r="AD157" t="str">
        <f t="shared" si="47"/>
        <v>NO</v>
      </c>
      <c r="AE157" t="str">
        <f t="shared" si="48"/>
        <v>NO</v>
      </c>
      <c r="AF157" s="14" t="str">
        <f t="shared" si="49"/>
        <v/>
      </c>
    </row>
    <row r="158" spans="1:32" ht="17.25" x14ac:dyDescent="0.3">
      <c r="A158">
        <f>ProVation!B158</f>
        <v>0</v>
      </c>
      <c r="B158" t="str">
        <f>LEFT(ProVation!E158, 10)</f>
        <v/>
      </c>
      <c r="C158">
        <f>ProVation!C158</f>
        <v>0</v>
      </c>
      <c r="D158">
        <f>ProVation!D158</f>
        <v>0</v>
      </c>
      <c r="E158" t="str">
        <f>IF(ISNUMBER(SEARCH("caecum",ProVation!G158)),"YES", "NO")</f>
        <v>NO</v>
      </c>
      <c r="F158" t="str">
        <f>IF(ISNUMBER(SEARCH("ileum",ProVation!G158)),"YES", "NO")</f>
        <v>NO</v>
      </c>
      <c r="G158" t="str">
        <f>IF(ISNUMBER(SEARCH("ileocolonic anastomosis",ProVation!G158)),"YES", "NO")</f>
        <v>NO</v>
      </c>
      <c r="H158" s="2" t="str">
        <f t="shared" si="44"/>
        <v>NO</v>
      </c>
      <c r="Q158" t="str">
        <f t="shared" si="35"/>
        <v>NO</v>
      </c>
      <c r="R158" t="str">
        <f t="shared" si="36"/>
        <v>NO</v>
      </c>
      <c r="S158" t="str">
        <f t="shared" si="37"/>
        <v>NO</v>
      </c>
      <c r="T158" t="str">
        <f t="shared" si="34"/>
        <v>NO</v>
      </c>
      <c r="U158" t="str">
        <f t="shared" si="38"/>
        <v>NO</v>
      </c>
      <c r="V158" t="str">
        <f t="shared" si="39"/>
        <v>NO</v>
      </c>
      <c r="W158" t="str">
        <f t="shared" si="45"/>
        <v>NO</v>
      </c>
      <c r="X158" t="str">
        <f t="shared" si="40"/>
        <v>NO</v>
      </c>
      <c r="Y158" t="str">
        <f t="shared" si="41"/>
        <v>NO</v>
      </c>
      <c r="Z158" t="str">
        <f t="shared" si="42"/>
        <v>NO</v>
      </c>
      <c r="AA158">
        <f t="shared" si="43"/>
        <v>0</v>
      </c>
      <c r="AB158" s="11">
        <f>ProVation!H158</f>
        <v>0</v>
      </c>
      <c r="AC158" s="12">
        <f t="shared" si="46"/>
        <v>0</v>
      </c>
      <c r="AD158" t="str">
        <f t="shared" si="47"/>
        <v>NO</v>
      </c>
      <c r="AE158" t="str">
        <f t="shared" si="48"/>
        <v>NO</v>
      </c>
      <c r="AF158" s="14" t="str">
        <f t="shared" si="49"/>
        <v/>
      </c>
    </row>
    <row r="159" spans="1:32" ht="17.25" x14ac:dyDescent="0.3">
      <c r="A159">
        <f>ProVation!B159</f>
        <v>0</v>
      </c>
      <c r="B159" t="str">
        <f>LEFT(ProVation!E159, 10)</f>
        <v/>
      </c>
      <c r="C159">
        <f>ProVation!C159</f>
        <v>0</v>
      </c>
      <c r="D159">
        <f>ProVation!D159</f>
        <v>0</v>
      </c>
      <c r="E159" t="str">
        <f>IF(ISNUMBER(SEARCH("caecum",ProVation!G159)),"YES", "NO")</f>
        <v>NO</v>
      </c>
      <c r="F159" t="str">
        <f>IF(ISNUMBER(SEARCH("ileum",ProVation!G159)),"YES", "NO")</f>
        <v>NO</v>
      </c>
      <c r="G159" t="str">
        <f>IF(ISNUMBER(SEARCH("ileocolonic anastomosis",ProVation!G159)),"YES", "NO")</f>
        <v>NO</v>
      </c>
      <c r="H159" s="2" t="str">
        <f t="shared" si="44"/>
        <v>NO</v>
      </c>
      <c r="Q159" t="str">
        <f t="shared" si="35"/>
        <v>NO</v>
      </c>
      <c r="R159" t="str">
        <f t="shared" si="36"/>
        <v>NO</v>
      </c>
      <c r="S159" t="str">
        <f t="shared" si="37"/>
        <v>NO</v>
      </c>
      <c r="T159" t="str">
        <f t="shared" si="34"/>
        <v>NO</v>
      </c>
      <c r="U159" t="str">
        <f t="shared" si="38"/>
        <v>NO</v>
      </c>
      <c r="V159" t="str">
        <f t="shared" si="39"/>
        <v>NO</v>
      </c>
      <c r="W159" t="str">
        <f t="shared" si="45"/>
        <v>NO</v>
      </c>
      <c r="X159" t="str">
        <f t="shared" si="40"/>
        <v>NO</v>
      </c>
      <c r="Y159" t="str">
        <f t="shared" si="41"/>
        <v>NO</v>
      </c>
      <c r="Z159" t="str">
        <f t="shared" si="42"/>
        <v>NO</v>
      </c>
      <c r="AA159">
        <f t="shared" si="43"/>
        <v>0</v>
      </c>
      <c r="AB159" s="11">
        <f>ProVation!H159</f>
        <v>0</v>
      </c>
      <c r="AC159" s="12">
        <f t="shared" si="46"/>
        <v>0</v>
      </c>
      <c r="AD159" t="str">
        <f t="shared" si="47"/>
        <v>NO</v>
      </c>
      <c r="AE159" t="str">
        <f t="shared" si="48"/>
        <v>NO</v>
      </c>
      <c r="AF159" s="14" t="str">
        <f t="shared" si="49"/>
        <v/>
      </c>
    </row>
    <row r="160" spans="1:32" ht="17.25" x14ac:dyDescent="0.3">
      <c r="A160">
        <f>ProVation!B160</f>
        <v>0</v>
      </c>
      <c r="B160" t="str">
        <f>LEFT(ProVation!E160, 10)</f>
        <v/>
      </c>
      <c r="C160">
        <f>ProVation!C160</f>
        <v>0</v>
      </c>
      <c r="D160">
        <f>ProVation!D160</f>
        <v>0</v>
      </c>
      <c r="E160" t="str">
        <f>IF(ISNUMBER(SEARCH("caecum",ProVation!G160)),"YES", "NO")</f>
        <v>NO</v>
      </c>
      <c r="F160" t="str">
        <f>IF(ISNUMBER(SEARCH("ileum",ProVation!G160)),"YES", "NO")</f>
        <v>NO</v>
      </c>
      <c r="G160" t="str">
        <f>IF(ISNUMBER(SEARCH("ileocolonic anastomosis",ProVation!G160)),"YES", "NO")</f>
        <v>NO</v>
      </c>
      <c r="H160" s="2" t="str">
        <f t="shared" si="44"/>
        <v>NO</v>
      </c>
      <c r="Q160" t="str">
        <f t="shared" si="35"/>
        <v>NO</v>
      </c>
      <c r="R160" t="str">
        <f t="shared" si="36"/>
        <v>NO</v>
      </c>
      <c r="S160" t="str">
        <f t="shared" si="37"/>
        <v>NO</v>
      </c>
      <c r="T160" t="str">
        <f t="shared" si="34"/>
        <v>NO</v>
      </c>
      <c r="U160" t="str">
        <f t="shared" si="38"/>
        <v>NO</v>
      </c>
      <c r="V160" t="str">
        <f t="shared" si="39"/>
        <v>NO</v>
      </c>
      <c r="W160" t="str">
        <f t="shared" si="45"/>
        <v>NO</v>
      </c>
      <c r="X160" t="str">
        <f t="shared" si="40"/>
        <v>NO</v>
      </c>
      <c r="Y160" t="str">
        <f t="shared" si="41"/>
        <v>NO</v>
      </c>
      <c r="Z160" t="str">
        <f t="shared" si="42"/>
        <v>NO</v>
      </c>
      <c r="AA160">
        <f t="shared" si="43"/>
        <v>0</v>
      </c>
      <c r="AB160" s="11">
        <f>ProVation!H160</f>
        <v>0</v>
      </c>
      <c r="AC160" s="12">
        <f t="shared" si="46"/>
        <v>0</v>
      </c>
      <c r="AD160" t="str">
        <f t="shared" si="47"/>
        <v>NO</v>
      </c>
      <c r="AE160" t="str">
        <f t="shared" si="48"/>
        <v>NO</v>
      </c>
      <c r="AF160" s="14" t="str">
        <f t="shared" si="49"/>
        <v/>
      </c>
    </row>
    <row r="161" spans="1:32" ht="17.25" x14ac:dyDescent="0.3">
      <c r="A161">
        <f>ProVation!B161</f>
        <v>0</v>
      </c>
      <c r="B161" t="str">
        <f>LEFT(ProVation!E161, 10)</f>
        <v/>
      </c>
      <c r="C161">
        <f>ProVation!C161</f>
        <v>0</v>
      </c>
      <c r="D161">
        <f>ProVation!D161</f>
        <v>0</v>
      </c>
      <c r="E161" t="str">
        <f>IF(ISNUMBER(SEARCH("caecum",ProVation!G161)),"YES", "NO")</f>
        <v>NO</v>
      </c>
      <c r="F161" t="str">
        <f>IF(ISNUMBER(SEARCH("ileum",ProVation!G161)),"YES", "NO")</f>
        <v>NO</v>
      </c>
      <c r="G161" t="str">
        <f>IF(ISNUMBER(SEARCH("ileocolonic anastomosis",ProVation!G161)),"YES", "NO")</f>
        <v>NO</v>
      </c>
      <c r="H161" s="2" t="str">
        <f t="shared" si="44"/>
        <v>NO</v>
      </c>
      <c r="Q161" t="str">
        <f t="shared" si="35"/>
        <v>NO</v>
      </c>
      <c r="R161" t="str">
        <f t="shared" si="36"/>
        <v>NO</v>
      </c>
      <c r="S161" t="str">
        <f t="shared" si="37"/>
        <v>NO</v>
      </c>
      <c r="T161" t="str">
        <f t="shared" si="34"/>
        <v>NO</v>
      </c>
      <c r="U161" t="str">
        <f t="shared" si="38"/>
        <v>NO</v>
      </c>
      <c r="V161" t="str">
        <f t="shared" si="39"/>
        <v>NO</v>
      </c>
      <c r="W161" t="str">
        <f t="shared" si="45"/>
        <v>NO</v>
      </c>
      <c r="X161" t="str">
        <f t="shared" si="40"/>
        <v>NO</v>
      </c>
      <c r="Y161" t="str">
        <f t="shared" si="41"/>
        <v>NO</v>
      </c>
      <c r="Z161" t="str">
        <f t="shared" si="42"/>
        <v>NO</v>
      </c>
      <c r="AA161">
        <f t="shared" si="43"/>
        <v>0</v>
      </c>
      <c r="AB161" s="11">
        <f>ProVation!H161</f>
        <v>0</v>
      </c>
      <c r="AC161" s="12">
        <f t="shared" si="46"/>
        <v>0</v>
      </c>
      <c r="AD161" t="str">
        <f t="shared" si="47"/>
        <v>NO</v>
      </c>
      <c r="AE161" t="str">
        <f t="shared" si="48"/>
        <v>NO</v>
      </c>
      <c r="AF161" s="14" t="str">
        <f t="shared" si="49"/>
        <v/>
      </c>
    </row>
    <row r="162" spans="1:32" ht="17.25" x14ac:dyDescent="0.3">
      <c r="A162">
        <f>ProVation!B162</f>
        <v>0</v>
      </c>
      <c r="B162" t="str">
        <f>LEFT(ProVation!E162, 10)</f>
        <v/>
      </c>
      <c r="C162">
        <f>ProVation!C162</f>
        <v>0</v>
      </c>
      <c r="D162">
        <f>ProVation!D162</f>
        <v>0</v>
      </c>
      <c r="E162" t="str">
        <f>IF(ISNUMBER(SEARCH("caecum",ProVation!G162)),"YES", "NO")</f>
        <v>NO</v>
      </c>
      <c r="F162" t="str">
        <f>IF(ISNUMBER(SEARCH("ileum",ProVation!G162)),"YES", "NO")</f>
        <v>NO</v>
      </c>
      <c r="G162" t="str">
        <f>IF(ISNUMBER(SEARCH("ileocolonic anastomosis",ProVation!G162)),"YES", "NO")</f>
        <v>NO</v>
      </c>
      <c r="H162" s="2" t="str">
        <f t="shared" si="44"/>
        <v>NO</v>
      </c>
      <c r="Q162" t="str">
        <f t="shared" si="35"/>
        <v>NO</v>
      </c>
      <c r="R162" t="str">
        <f t="shared" si="36"/>
        <v>NO</v>
      </c>
      <c r="S162" t="str">
        <f t="shared" si="37"/>
        <v>NO</v>
      </c>
      <c r="T162" t="str">
        <f t="shared" si="34"/>
        <v>NO</v>
      </c>
      <c r="U162" t="str">
        <f t="shared" si="38"/>
        <v>NO</v>
      </c>
      <c r="V162" t="str">
        <f t="shared" si="39"/>
        <v>NO</v>
      </c>
      <c r="W162" t="str">
        <f t="shared" si="45"/>
        <v>NO</v>
      </c>
      <c r="X162" t="str">
        <f t="shared" si="40"/>
        <v>NO</v>
      </c>
      <c r="Y162" t="str">
        <f t="shared" si="41"/>
        <v>NO</v>
      </c>
      <c r="Z162" t="str">
        <f t="shared" si="42"/>
        <v>NO</v>
      </c>
      <c r="AA162">
        <f t="shared" si="43"/>
        <v>0</v>
      </c>
      <c r="AB162" s="11">
        <f>ProVation!H162</f>
        <v>0</v>
      </c>
      <c r="AC162" s="12">
        <f t="shared" si="46"/>
        <v>0</v>
      </c>
      <c r="AD162" t="str">
        <f t="shared" si="47"/>
        <v>NO</v>
      </c>
      <c r="AE162" t="str">
        <f t="shared" si="48"/>
        <v>NO</v>
      </c>
      <c r="AF162" s="14" t="str">
        <f t="shared" si="49"/>
        <v/>
      </c>
    </row>
    <row r="163" spans="1:32" ht="17.25" x14ac:dyDescent="0.3">
      <c r="A163">
        <f>ProVation!B163</f>
        <v>0</v>
      </c>
      <c r="B163" t="str">
        <f>LEFT(ProVation!E163, 10)</f>
        <v/>
      </c>
      <c r="C163">
        <f>ProVation!C163</f>
        <v>0</v>
      </c>
      <c r="D163">
        <f>ProVation!D163</f>
        <v>0</v>
      </c>
      <c r="E163" t="str">
        <f>IF(ISNUMBER(SEARCH("caecum",ProVation!G163)),"YES", "NO")</f>
        <v>NO</v>
      </c>
      <c r="F163" t="str">
        <f>IF(ISNUMBER(SEARCH("ileum",ProVation!G163)),"YES", "NO")</f>
        <v>NO</v>
      </c>
      <c r="G163" t="str">
        <f>IF(ISNUMBER(SEARCH("ileocolonic anastomosis",ProVation!G163)),"YES", "NO")</f>
        <v>NO</v>
      </c>
      <c r="H163" s="2" t="str">
        <f t="shared" si="44"/>
        <v>NO</v>
      </c>
      <c r="Q163" t="str">
        <f t="shared" si="35"/>
        <v>NO</v>
      </c>
      <c r="R163" t="str">
        <f t="shared" si="36"/>
        <v>NO</v>
      </c>
      <c r="S163" t="str">
        <f t="shared" si="37"/>
        <v>NO</v>
      </c>
      <c r="T163" t="str">
        <f t="shared" si="34"/>
        <v>NO</v>
      </c>
      <c r="U163" t="str">
        <f t="shared" si="38"/>
        <v>NO</v>
      </c>
      <c r="V163" t="str">
        <f t="shared" si="39"/>
        <v>NO</v>
      </c>
      <c r="W163" t="str">
        <f t="shared" si="45"/>
        <v>NO</v>
      </c>
      <c r="X163" t="str">
        <f t="shared" si="40"/>
        <v>NO</v>
      </c>
      <c r="Y163" t="str">
        <f t="shared" si="41"/>
        <v>NO</v>
      </c>
      <c r="Z163" t="str">
        <f t="shared" si="42"/>
        <v>NO</v>
      </c>
      <c r="AA163">
        <f t="shared" si="43"/>
        <v>0</v>
      </c>
      <c r="AB163" s="11">
        <f>ProVation!H163</f>
        <v>0</v>
      </c>
      <c r="AC163" s="12">
        <f t="shared" si="46"/>
        <v>0</v>
      </c>
      <c r="AD163" t="str">
        <f t="shared" si="47"/>
        <v>NO</v>
      </c>
      <c r="AE163" t="str">
        <f t="shared" si="48"/>
        <v>NO</v>
      </c>
      <c r="AF163" s="14" t="str">
        <f t="shared" si="49"/>
        <v/>
      </c>
    </row>
    <row r="164" spans="1:32" ht="17.25" x14ac:dyDescent="0.3">
      <c r="A164">
        <f>ProVation!B164</f>
        <v>0</v>
      </c>
      <c r="B164" t="str">
        <f>LEFT(ProVation!E164, 10)</f>
        <v/>
      </c>
      <c r="C164">
        <f>ProVation!C164</f>
        <v>0</v>
      </c>
      <c r="D164">
        <f>ProVation!D164</f>
        <v>0</v>
      </c>
      <c r="E164" t="str">
        <f>IF(ISNUMBER(SEARCH("caecum",ProVation!G164)),"YES", "NO")</f>
        <v>NO</v>
      </c>
      <c r="F164" t="str">
        <f>IF(ISNUMBER(SEARCH("ileum",ProVation!G164)),"YES", "NO")</f>
        <v>NO</v>
      </c>
      <c r="G164" t="str">
        <f>IF(ISNUMBER(SEARCH("ileocolonic anastomosis",ProVation!G164)),"YES", "NO")</f>
        <v>NO</v>
      </c>
      <c r="H164" s="2" t="str">
        <f t="shared" si="44"/>
        <v>NO</v>
      </c>
      <c r="Q164" t="str">
        <f t="shared" si="35"/>
        <v>NO</v>
      </c>
      <c r="R164" t="str">
        <f t="shared" si="36"/>
        <v>NO</v>
      </c>
      <c r="S164" t="str">
        <f t="shared" si="37"/>
        <v>NO</v>
      </c>
      <c r="T164" t="str">
        <f t="shared" si="34"/>
        <v>NO</v>
      </c>
      <c r="U164" t="str">
        <f t="shared" si="38"/>
        <v>NO</v>
      </c>
      <c r="V164" t="str">
        <f t="shared" si="39"/>
        <v>NO</v>
      </c>
      <c r="W164" t="str">
        <f t="shared" si="45"/>
        <v>NO</v>
      </c>
      <c r="X164" t="str">
        <f t="shared" si="40"/>
        <v>NO</v>
      </c>
      <c r="Y164" t="str">
        <f t="shared" si="41"/>
        <v>NO</v>
      </c>
      <c r="Z164" t="str">
        <f t="shared" si="42"/>
        <v>NO</v>
      </c>
      <c r="AA164">
        <f t="shared" si="43"/>
        <v>0</v>
      </c>
      <c r="AB164" s="11">
        <f>ProVation!H164</f>
        <v>0</v>
      </c>
      <c r="AC164" s="12">
        <f t="shared" si="46"/>
        <v>0</v>
      </c>
      <c r="AD164" t="str">
        <f t="shared" si="47"/>
        <v>NO</v>
      </c>
      <c r="AE164" t="str">
        <f t="shared" si="48"/>
        <v>NO</v>
      </c>
      <c r="AF164" s="14" t="str">
        <f t="shared" si="49"/>
        <v/>
      </c>
    </row>
    <row r="165" spans="1:32" ht="17.25" x14ac:dyDescent="0.3">
      <c r="A165">
        <f>ProVation!B165</f>
        <v>0</v>
      </c>
      <c r="B165" t="str">
        <f>LEFT(ProVation!E165, 10)</f>
        <v/>
      </c>
      <c r="C165">
        <f>ProVation!C165</f>
        <v>0</v>
      </c>
      <c r="D165">
        <f>ProVation!D165</f>
        <v>0</v>
      </c>
      <c r="E165" t="str">
        <f>IF(ISNUMBER(SEARCH("caecum",ProVation!G165)),"YES", "NO")</f>
        <v>NO</v>
      </c>
      <c r="F165" t="str">
        <f>IF(ISNUMBER(SEARCH("ileum",ProVation!G165)),"YES", "NO")</f>
        <v>NO</v>
      </c>
      <c r="G165" t="str">
        <f>IF(ISNUMBER(SEARCH("ileocolonic anastomosis",ProVation!G165)),"YES", "NO")</f>
        <v>NO</v>
      </c>
      <c r="H165" s="2" t="str">
        <f t="shared" si="44"/>
        <v>NO</v>
      </c>
      <c r="Q165" t="str">
        <f t="shared" si="35"/>
        <v>NO</v>
      </c>
      <c r="R165" t="str">
        <f t="shared" si="36"/>
        <v>NO</v>
      </c>
      <c r="S165" t="str">
        <f t="shared" si="37"/>
        <v>NO</v>
      </c>
      <c r="T165" t="str">
        <f t="shared" si="34"/>
        <v>NO</v>
      </c>
      <c r="U165" t="str">
        <f t="shared" si="38"/>
        <v>NO</v>
      </c>
      <c r="V165" t="str">
        <f t="shared" si="39"/>
        <v>NO</v>
      </c>
      <c r="W165" t="str">
        <f t="shared" si="45"/>
        <v>NO</v>
      </c>
      <c r="X165" t="str">
        <f t="shared" si="40"/>
        <v>NO</v>
      </c>
      <c r="Y165" t="str">
        <f t="shared" si="41"/>
        <v>NO</v>
      </c>
      <c r="Z165" t="str">
        <f t="shared" si="42"/>
        <v>NO</v>
      </c>
      <c r="AA165">
        <f t="shared" si="43"/>
        <v>0</v>
      </c>
      <c r="AB165" s="11">
        <f>ProVation!H165</f>
        <v>0</v>
      </c>
      <c r="AC165" s="12">
        <f t="shared" si="46"/>
        <v>0</v>
      </c>
      <c r="AD165" t="str">
        <f t="shared" si="47"/>
        <v>NO</v>
      </c>
      <c r="AE165" t="str">
        <f t="shared" si="48"/>
        <v>NO</v>
      </c>
      <c r="AF165" s="14" t="str">
        <f t="shared" si="49"/>
        <v/>
      </c>
    </row>
    <row r="166" spans="1:32" ht="17.25" x14ac:dyDescent="0.3">
      <c r="A166">
        <f>ProVation!B166</f>
        <v>0</v>
      </c>
      <c r="B166" t="str">
        <f>LEFT(ProVation!E166, 10)</f>
        <v/>
      </c>
      <c r="C166">
        <f>ProVation!C166</f>
        <v>0</v>
      </c>
      <c r="D166">
        <f>ProVation!D166</f>
        <v>0</v>
      </c>
      <c r="E166" t="str">
        <f>IF(ISNUMBER(SEARCH("caecum",ProVation!G166)),"YES", "NO")</f>
        <v>NO</v>
      </c>
      <c r="F166" t="str">
        <f>IF(ISNUMBER(SEARCH("ileum",ProVation!G166)),"YES", "NO")</f>
        <v>NO</v>
      </c>
      <c r="G166" t="str">
        <f>IF(ISNUMBER(SEARCH("ileocolonic anastomosis",ProVation!G166)),"YES", "NO")</f>
        <v>NO</v>
      </c>
      <c r="H166" s="2" t="str">
        <f t="shared" si="44"/>
        <v>NO</v>
      </c>
      <c r="Q166" t="str">
        <f t="shared" si="35"/>
        <v>NO</v>
      </c>
      <c r="R166" t="str">
        <f t="shared" si="36"/>
        <v>NO</v>
      </c>
      <c r="S166" t="str">
        <f t="shared" si="37"/>
        <v>NO</v>
      </c>
      <c r="T166" t="str">
        <f t="shared" si="34"/>
        <v>NO</v>
      </c>
      <c r="U166" t="str">
        <f t="shared" si="38"/>
        <v>NO</v>
      </c>
      <c r="V166" t="str">
        <f t="shared" si="39"/>
        <v>NO</v>
      </c>
      <c r="W166" t="str">
        <f t="shared" si="45"/>
        <v>NO</v>
      </c>
      <c r="X166" t="str">
        <f t="shared" si="40"/>
        <v>NO</v>
      </c>
      <c r="Y166" t="str">
        <f t="shared" si="41"/>
        <v>NO</v>
      </c>
      <c r="Z166" t="str">
        <f t="shared" si="42"/>
        <v>NO</v>
      </c>
      <c r="AA166">
        <f t="shared" si="43"/>
        <v>0</v>
      </c>
      <c r="AB166" s="11">
        <f>ProVation!H166</f>
        <v>0</v>
      </c>
      <c r="AC166" s="12">
        <f t="shared" si="46"/>
        <v>0</v>
      </c>
      <c r="AD166" t="str">
        <f t="shared" si="47"/>
        <v>NO</v>
      </c>
      <c r="AE166" t="str">
        <f t="shared" si="48"/>
        <v>NO</v>
      </c>
      <c r="AF166" s="14" t="str">
        <f t="shared" si="49"/>
        <v/>
      </c>
    </row>
    <row r="167" spans="1:32" ht="17.25" x14ac:dyDescent="0.3">
      <c r="A167">
        <f>ProVation!B167</f>
        <v>0</v>
      </c>
      <c r="B167" t="str">
        <f>LEFT(ProVation!E167, 10)</f>
        <v/>
      </c>
      <c r="C167">
        <f>ProVation!C167</f>
        <v>0</v>
      </c>
      <c r="D167">
        <f>ProVation!D167</f>
        <v>0</v>
      </c>
      <c r="E167" t="str">
        <f>IF(ISNUMBER(SEARCH("caecum",ProVation!G167)),"YES", "NO")</f>
        <v>NO</v>
      </c>
      <c r="F167" t="str">
        <f>IF(ISNUMBER(SEARCH("ileum",ProVation!G167)),"YES", "NO")</f>
        <v>NO</v>
      </c>
      <c r="G167" t="str">
        <f>IF(ISNUMBER(SEARCH("ileocolonic anastomosis",ProVation!G167)),"YES", "NO")</f>
        <v>NO</v>
      </c>
      <c r="H167" s="2" t="str">
        <f t="shared" si="44"/>
        <v>NO</v>
      </c>
      <c r="Q167" t="str">
        <f t="shared" si="35"/>
        <v>NO</v>
      </c>
      <c r="R167" t="str">
        <f t="shared" si="36"/>
        <v>NO</v>
      </c>
      <c r="S167" t="str">
        <f t="shared" si="37"/>
        <v>NO</v>
      </c>
      <c r="T167" t="str">
        <f t="shared" si="34"/>
        <v>NO</v>
      </c>
      <c r="U167" t="str">
        <f t="shared" si="38"/>
        <v>NO</v>
      </c>
      <c r="V167" t="str">
        <f t="shared" si="39"/>
        <v>NO</v>
      </c>
      <c r="W167" t="str">
        <f t="shared" si="45"/>
        <v>NO</v>
      </c>
      <c r="X167" t="str">
        <f t="shared" si="40"/>
        <v>NO</v>
      </c>
      <c r="Y167" t="str">
        <f t="shared" si="41"/>
        <v>NO</v>
      </c>
      <c r="Z167" t="str">
        <f t="shared" si="42"/>
        <v>NO</v>
      </c>
      <c r="AA167">
        <f t="shared" si="43"/>
        <v>0</v>
      </c>
      <c r="AB167" s="11">
        <f>ProVation!H167</f>
        <v>0</v>
      </c>
      <c r="AC167" s="12">
        <f t="shared" si="46"/>
        <v>0</v>
      </c>
      <c r="AD167" t="str">
        <f t="shared" si="47"/>
        <v>NO</v>
      </c>
      <c r="AE167" t="str">
        <f t="shared" si="48"/>
        <v>NO</v>
      </c>
      <c r="AF167" s="14" t="str">
        <f t="shared" si="49"/>
        <v/>
      </c>
    </row>
    <row r="168" spans="1:32" ht="17.25" x14ac:dyDescent="0.3">
      <c r="A168">
        <f>ProVation!B168</f>
        <v>0</v>
      </c>
      <c r="B168" t="str">
        <f>LEFT(ProVation!E168, 10)</f>
        <v/>
      </c>
      <c r="C168">
        <f>ProVation!C168</f>
        <v>0</v>
      </c>
      <c r="D168">
        <f>ProVation!D168</f>
        <v>0</v>
      </c>
      <c r="E168" t="str">
        <f>IF(ISNUMBER(SEARCH("caecum",ProVation!G168)),"YES", "NO")</f>
        <v>NO</v>
      </c>
      <c r="F168" t="str">
        <f>IF(ISNUMBER(SEARCH("ileum",ProVation!G168)),"YES", "NO")</f>
        <v>NO</v>
      </c>
      <c r="G168" t="str">
        <f>IF(ISNUMBER(SEARCH("ileocolonic anastomosis",ProVation!G168)),"YES", "NO")</f>
        <v>NO</v>
      </c>
      <c r="H168" s="2" t="str">
        <f t="shared" si="44"/>
        <v>NO</v>
      </c>
      <c r="Q168" t="str">
        <f t="shared" si="35"/>
        <v>NO</v>
      </c>
      <c r="R168" t="str">
        <f t="shared" si="36"/>
        <v>NO</v>
      </c>
      <c r="S168" t="str">
        <f t="shared" si="37"/>
        <v>NO</v>
      </c>
      <c r="T168" t="str">
        <f t="shared" si="34"/>
        <v>NO</v>
      </c>
      <c r="U168" t="str">
        <f t="shared" si="38"/>
        <v>NO</v>
      </c>
      <c r="V168" t="str">
        <f t="shared" si="39"/>
        <v>NO</v>
      </c>
      <c r="W168" t="str">
        <f t="shared" si="45"/>
        <v>NO</v>
      </c>
      <c r="X168" t="str">
        <f t="shared" si="40"/>
        <v>NO</v>
      </c>
      <c r="Y168" t="str">
        <f t="shared" si="41"/>
        <v>NO</v>
      </c>
      <c r="Z168" t="str">
        <f t="shared" si="42"/>
        <v>NO</v>
      </c>
      <c r="AA168">
        <f t="shared" si="43"/>
        <v>0</v>
      </c>
      <c r="AB168" s="11">
        <f>ProVation!H168</f>
        <v>0</v>
      </c>
      <c r="AC168" s="12">
        <f t="shared" si="46"/>
        <v>0</v>
      </c>
      <c r="AD168" t="str">
        <f t="shared" si="47"/>
        <v>NO</v>
      </c>
      <c r="AE168" t="str">
        <f t="shared" si="48"/>
        <v>NO</v>
      </c>
      <c r="AF168" s="14" t="str">
        <f t="shared" si="49"/>
        <v/>
      </c>
    </row>
    <row r="169" spans="1:32" ht="17.25" x14ac:dyDescent="0.3">
      <c r="A169">
        <f>ProVation!B169</f>
        <v>0</v>
      </c>
      <c r="B169" t="str">
        <f>LEFT(ProVation!E169, 10)</f>
        <v/>
      </c>
      <c r="C169">
        <f>ProVation!C169</f>
        <v>0</v>
      </c>
      <c r="D169">
        <f>ProVation!D169</f>
        <v>0</v>
      </c>
      <c r="E169" t="str">
        <f>IF(ISNUMBER(SEARCH("caecum",ProVation!G169)),"YES", "NO")</f>
        <v>NO</v>
      </c>
      <c r="F169" t="str">
        <f>IF(ISNUMBER(SEARCH("ileum",ProVation!G169)),"YES", "NO")</f>
        <v>NO</v>
      </c>
      <c r="G169" t="str">
        <f>IF(ISNUMBER(SEARCH("ileocolonic anastomosis",ProVation!G169)),"YES", "NO")</f>
        <v>NO</v>
      </c>
      <c r="H169" s="2" t="str">
        <f t="shared" si="44"/>
        <v>NO</v>
      </c>
      <c r="Q169" t="str">
        <f t="shared" si="35"/>
        <v>NO</v>
      </c>
      <c r="R169" t="str">
        <f t="shared" si="36"/>
        <v>NO</v>
      </c>
      <c r="S169" t="str">
        <f t="shared" si="37"/>
        <v>NO</v>
      </c>
      <c r="T169" t="str">
        <f t="shared" si="34"/>
        <v>NO</v>
      </c>
      <c r="U169" t="str">
        <f t="shared" si="38"/>
        <v>NO</v>
      </c>
      <c r="V169" t="str">
        <f t="shared" si="39"/>
        <v>NO</v>
      </c>
      <c r="W169" t="str">
        <f t="shared" si="45"/>
        <v>NO</v>
      </c>
      <c r="X169" t="str">
        <f t="shared" si="40"/>
        <v>NO</v>
      </c>
      <c r="Y169" t="str">
        <f t="shared" si="41"/>
        <v>NO</v>
      </c>
      <c r="Z169" t="str">
        <f t="shared" si="42"/>
        <v>NO</v>
      </c>
      <c r="AA169">
        <f t="shared" si="43"/>
        <v>0</v>
      </c>
      <c r="AB169" s="11">
        <f>ProVation!H169</f>
        <v>0</v>
      </c>
      <c r="AC169" s="12">
        <f t="shared" si="46"/>
        <v>0</v>
      </c>
      <c r="AD169" t="str">
        <f t="shared" si="47"/>
        <v>NO</v>
      </c>
      <c r="AE169" t="str">
        <f t="shared" si="48"/>
        <v>NO</v>
      </c>
      <c r="AF169" s="14" t="str">
        <f t="shared" si="49"/>
        <v/>
      </c>
    </row>
    <row r="170" spans="1:32" ht="17.25" x14ac:dyDescent="0.3">
      <c r="A170">
        <f>ProVation!B170</f>
        <v>0</v>
      </c>
      <c r="B170" t="str">
        <f>LEFT(ProVation!E170, 10)</f>
        <v/>
      </c>
      <c r="C170">
        <f>ProVation!C170</f>
        <v>0</v>
      </c>
      <c r="D170">
        <f>ProVation!D170</f>
        <v>0</v>
      </c>
      <c r="E170" t="str">
        <f>IF(ISNUMBER(SEARCH("caecum",ProVation!G170)),"YES", "NO")</f>
        <v>NO</v>
      </c>
      <c r="F170" t="str">
        <f>IF(ISNUMBER(SEARCH("ileum",ProVation!G170)),"YES", "NO")</f>
        <v>NO</v>
      </c>
      <c r="G170" t="str">
        <f>IF(ISNUMBER(SEARCH("ileocolonic anastomosis",ProVation!G170)),"YES", "NO")</f>
        <v>NO</v>
      </c>
      <c r="H170" s="2" t="str">
        <f t="shared" si="44"/>
        <v>NO</v>
      </c>
      <c r="Q170" t="str">
        <f t="shared" si="35"/>
        <v>NO</v>
      </c>
      <c r="R170" t="str">
        <f t="shared" si="36"/>
        <v>NO</v>
      </c>
      <c r="S170" t="str">
        <f t="shared" si="37"/>
        <v>NO</v>
      </c>
      <c r="T170" t="str">
        <f t="shared" si="34"/>
        <v>NO</v>
      </c>
      <c r="U170" t="str">
        <f t="shared" si="38"/>
        <v>NO</v>
      </c>
      <c r="V170" t="str">
        <f t="shared" si="39"/>
        <v>NO</v>
      </c>
      <c r="W170" t="str">
        <f t="shared" si="45"/>
        <v>NO</v>
      </c>
      <c r="X170" t="str">
        <f t="shared" si="40"/>
        <v>NO</v>
      </c>
      <c r="Y170" t="str">
        <f t="shared" si="41"/>
        <v>NO</v>
      </c>
      <c r="Z170" t="str">
        <f t="shared" si="42"/>
        <v>NO</v>
      </c>
      <c r="AA170">
        <f t="shared" si="43"/>
        <v>0</v>
      </c>
      <c r="AB170" s="11">
        <f>ProVation!H170</f>
        <v>0</v>
      </c>
      <c r="AC170" s="12">
        <f t="shared" si="46"/>
        <v>0</v>
      </c>
      <c r="AD170" t="str">
        <f t="shared" si="47"/>
        <v>NO</v>
      </c>
      <c r="AE170" t="str">
        <f t="shared" si="48"/>
        <v>NO</v>
      </c>
      <c r="AF170" s="14" t="str">
        <f t="shared" si="49"/>
        <v/>
      </c>
    </row>
    <row r="171" spans="1:32" ht="17.25" x14ac:dyDescent="0.3">
      <c r="A171">
        <f>ProVation!B171</f>
        <v>0</v>
      </c>
      <c r="B171" t="str">
        <f>LEFT(ProVation!E171, 10)</f>
        <v/>
      </c>
      <c r="C171">
        <f>ProVation!C171</f>
        <v>0</v>
      </c>
      <c r="D171">
        <f>ProVation!D171</f>
        <v>0</v>
      </c>
      <c r="E171" t="str">
        <f>IF(ISNUMBER(SEARCH("caecum",ProVation!G171)),"YES", "NO")</f>
        <v>NO</v>
      </c>
      <c r="F171" t="str">
        <f>IF(ISNUMBER(SEARCH("ileum",ProVation!G171)),"YES", "NO")</f>
        <v>NO</v>
      </c>
      <c r="G171" t="str">
        <f>IF(ISNUMBER(SEARCH("ileocolonic anastomosis",ProVation!G171)),"YES", "NO")</f>
        <v>NO</v>
      </c>
      <c r="H171" s="2" t="str">
        <f t="shared" si="44"/>
        <v>NO</v>
      </c>
      <c r="Q171" t="str">
        <f t="shared" si="35"/>
        <v>NO</v>
      </c>
      <c r="R171" t="str">
        <f t="shared" si="36"/>
        <v>NO</v>
      </c>
      <c r="S171" t="str">
        <f t="shared" si="37"/>
        <v>NO</v>
      </c>
      <c r="T171" t="str">
        <f t="shared" si="34"/>
        <v>NO</v>
      </c>
      <c r="U171" t="str">
        <f t="shared" si="38"/>
        <v>NO</v>
      </c>
      <c r="V171" t="str">
        <f t="shared" si="39"/>
        <v>NO</v>
      </c>
      <c r="W171" t="str">
        <f t="shared" si="45"/>
        <v>NO</v>
      </c>
      <c r="X171" t="str">
        <f t="shared" si="40"/>
        <v>NO</v>
      </c>
      <c r="Y171" t="str">
        <f t="shared" si="41"/>
        <v>NO</v>
      </c>
      <c r="Z171" t="str">
        <f t="shared" si="42"/>
        <v>NO</v>
      </c>
      <c r="AA171">
        <f t="shared" si="43"/>
        <v>0</v>
      </c>
      <c r="AB171" s="11">
        <f>ProVation!H171</f>
        <v>0</v>
      </c>
      <c r="AC171" s="12">
        <f t="shared" si="46"/>
        <v>0</v>
      </c>
      <c r="AD171" t="str">
        <f t="shared" si="47"/>
        <v>NO</v>
      </c>
      <c r="AE171" t="str">
        <f t="shared" si="48"/>
        <v>NO</v>
      </c>
      <c r="AF171" s="14" t="str">
        <f t="shared" si="49"/>
        <v/>
      </c>
    </row>
    <row r="172" spans="1:32" ht="17.25" x14ac:dyDescent="0.3">
      <c r="A172">
        <f>ProVation!B172</f>
        <v>0</v>
      </c>
      <c r="B172" t="str">
        <f>LEFT(ProVation!E172, 10)</f>
        <v/>
      </c>
      <c r="C172">
        <f>ProVation!C172</f>
        <v>0</v>
      </c>
      <c r="D172">
        <f>ProVation!D172</f>
        <v>0</v>
      </c>
      <c r="E172" t="str">
        <f>IF(ISNUMBER(SEARCH("caecum",ProVation!G172)),"YES", "NO")</f>
        <v>NO</v>
      </c>
      <c r="F172" t="str">
        <f>IF(ISNUMBER(SEARCH("ileum",ProVation!G172)),"YES", "NO")</f>
        <v>NO</v>
      </c>
      <c r="G172" t="str">
        <f>IF(ISNUMBER(SEARCH("ileocolonic anastomosis",ProVation!G172)),"YES", "NO")</f>
        <v>NO</v>
      </c>
      <c r="H172" s="2" t="str">
        <f t="shared" si="44"/>
        <v>NO</v>
      </c>
      <c r="Q172" t="str">
        <f t="shared" si="35"/>
        <v>NO</v>
      </c>
      <c r="R172" t="str">
        <f t="shared" si="36"/>
        <v>NO</v>
      </c>
      <c r="S172" t="str">
        <f t="shared" si="37"/>
        <v>NO</v>
      </c>
      <c r="T172" t="str">
        <f t="shared" si="34"/>
        <v>NO</v>
      </c>
      <c r="U172" t="str">
        <f t="shared" si="38"/>
        <v>NO</v>
      </c>
      <c r="V172" t="str">
        <f t="shared" si="39"/>
        <v>NO</v>
      </c>
      <c r="W172" t="str">
        <f t="shared" si="45"/>
        <v>NO</v>
      </c>
      <c r="X172" t="str">
        <f t="shared" si="40"/>
        <v>NO</v>
      </c>
      <c r="Y172" t="str">
        <f t="shared" si="41"/>
        <v>NO</v>
      </c>
      <c r="Z172" t="str">
        <f t="shared" si="42"/>
        <v>NO</v>
      </c>
      <c r="AA172">
        <f t="shared" si="43"/>
        <v>0</v>
      </c>
      <c r="AB172" s="11">
        <f>ProVation!H172</f>
        <v>0</v>
      </c>
      <c r="AC172" s="12">
        <f t="shared" si="46"/>
        <v>0</v>
      </c>
      <c r="AD172" t="str">
        <f t="shared" si="47"/>
        <v>NO</v>
      </c>
      <c r="AE172" t="str">
        <f t="shared" si="48"/>
        <v>NO</v>
      </c>
      <c r="AF172" s="14" t="str">
        <f t="shared" si="49"/>
        <v/>
      </c>
    </row>
    <row r="173" spans="1:32" ht="17.25" x14ac:dyDescent="0.3">
      <c r="A173">
        <f>ProVation!B173</f>
        <v>0</v>
      </c>
      <c r="B173" t="str">
        <f>LEFT(ProVation!E173, 10)</f>
        <v/>
      </c>
      <c r="C173">
        <f>ProVation!C173</f>
        <v>0</v>
      </c>
      <c r="D173">
        <f>ProVation!D173</f>
        <v>0</v>
      </c>
      <c r="E173" t="str">
        <f>IF(ISNUMBER(SEARCH("caecum",ProVation!G173)),"YES", "NO")</f>
        <v>NO</v>
      </c>
      <c r="F173" t="str">
        <f>IF(ISNUMBER(SEARCH("ileum",ProVation!G173)),"YES", "NO")</f>
        <v>NO</v>
      </c>
      <c r="G173" t="str">
        <f>IF(ISNUMBER(SEARCH("ileocolonic anastomosis",ProVation!G173)),"YES", "NO")</f>
        <v>NO</v>
      </c>
      <c r="H173" s="2" t="str">
        <f t="shared" si="44"/>
        <v>NO</v>
      </c>
      <c r="Q173" t="str">
        <f t="shared" si="35"/>
        <v>NO</v>
      </c>
      <c r="R173" t="str">
        <f t="shared" si="36"/>
        <v>NO</v>
      </c>
      <c r="S173" t="str">
        <f t="shared" si="37"/>
        <v>NO</v>
      </c>
      <c r="T173" t="str">
        <f t="shared" si="34"/>
        <v>NO</v>
      </c>
      <c r="U173" t="str">
        <f t="shared" si="38"/>
        <v>NO</v>
      </c>
      <c r="V173" t="str">
        <f t="shared" si="39"/>
        <v>NO</v>
      </c>
      <c r="W173" t="str">
        <f t="shared" si="45"/>
        <v>NO</v>
      </c>
      <c r="X173" t="str">
        <f t="shared" si="40"/>
        <v>NO</v>
      </c>
      <c r="Y173" t="str">
        <f t="shared" si="41"/>
        <v>NO</v>
      </c>
      <c r="Z173" t="str">
        <f t="shared" si="42"/>
        <v>NO</v>
      </c>
      <c r="AA173">
        <f t="shared" si="43"/>
        <v>0</v>
      </c>
      <c r="AB173" s="11">
        <f>ProVation!H173</f>
        <v>0</v>
      </c>
      <c r="AC173" s="12">
        <f t="shared" si="46"/>
        <v>0</v>
      </c>
      <c r="AD173" t="str">
        <f t="shared" si="47"/>
        <v>NO</v>
      </c>
      <c r="AE173" t="str">
        <f t="shared" si="48"/>
        <v>NO</v>
      </c>
      <c r="AF173" s="14" t="str">
        <f t="shared" si="49"/>
        <v/>
      </c>
    </row>
    <row r="174" spans="1:32" ht="17.25" x14ac:dyDescent="0.3">
      <c r="A174">
        <f>ProVation!B174</f>
        <v>0</v>
      </c>
      <c r="B174" t="str">
        <f>LEFT(ProVation!E174, 10)</f>
        <v/>
      </c>
      <c r="C174">
        <f>ProVation!C174</f>
        <v>0</v>
      </c>
      <c r="D174">
        <f>ProVation!D174</f>
        <v>0</v>
      </c>
      <c r="E174" t="str">
        <f>IF(ISNUMBER(SEARCH("caecum",ProVation!G174)),"YES", "NO")</f>
        <v>NO</v>
      </c>
      <c r="F174" t="str">
        <f>IF(ISNUMBER(SEARCH("ileum",ProVation!G174)),"YES", "NO")</f>
        <v>NO</v>
      </c>
      <c r="G174" t="str">
        <f>IF(ISNUMBER(SEARCH("ileocolonic anastomosis",ProVation!G174)),"YES", "NO")</f>
        <v>NO</v>
      </c>
      <c r="H174" s="2" t="str">
        <f t="shared" si="44"/>
        <v>NO</v>
      </c>
      <c r="Q174" t="str">
        <f t="shared" si="35"/>
        <v>NO</v>
      </c>
      <c r="R174" t="str">
        <f t="shared" si="36"/>
        <v>NO</v>
      </c>
      <c r="S174" t="str">
        <f t="shared" si="37"/>
        <v>NO</v>
      </c>
      <c r="T174" t="str">
        <f t="shared" si="34"/>
        <v>NO</v>
      </c>
      <c r="U174" t="str">
        <f t="shared" si="38"/>
        <v>NO</v>
      </c>
      <c r="V174" t="str">
        <f t="shared" si="39"/>
        <v>NO</v>
      </c>
      <c r="W174" t="str">
        <f t="shared" si="45"/>
        <v>NO</v>
      </c>
      <c r="X174" t="str">
        <f t="shared" si="40"/>
        <v>NO</v>
      </c>
      <c r="Y174" t="str">
        <f t="shared" si="41"/>
        <v>NO</v>
      </c>
      <c r="Z174" t="str">
        <f t="shared" si="42"/>
        <v>NO</v>
      </c>
      <c r="AA174">
        <f t="shared" si="43"/>
        <v>0</v>
      </c>
      <c r="AB174" s="11">
        <f>ProVation!H174</f>
        <v>0</v>
      </c>
      <c r="AC174" s="12">
        <f t="shared" si="46"/>
        <v>0</v>
      </c>
      <c r="AD174" t="str">
        <f t="shared" si="47"/>
        <v>NO</v>
      </c>
      <c r="AE174" t="str">
        <f t="shared" si="48"/>
        <v>NO</v>
      </c>
      <c r="AF174" s="14" t="str">
        <f t="shared" si="49"/>
        <v/>
      </c>
    </row>
    <row r="175" spans="1:32" ht="17.25" x14ac:dyDescent="0.3">
      <c r="A175">
        <f>ProVation!B175</f>
        <v>0</v>
      </c>
      <c r="B175" t="str">
        <f>LEFT(ProVation!E175, 10)</f>
        <v/>
      </c>
      <c r="C175">
        <f>ProVation!C175</f>
        <v>0</v>
      </c>
      <c r="D175">
        <f>ProVation!D175</f>
        <v>0</v>
      </c>
      <c r="E175" t="str">
        <f>IF(ISNUMBER(SEARCH("caecum",ProVation!G175)),"YES", "NO")</f>
        <v>NO</v>
      </c>
      <c r="F175" t="str">
        <f>IF(ISNUMBER(SEARCH("ileum",ProVation!G175)),"YES", "NO")</f>
        <v>NO</v>
      </c>
      <c r="G175" t="str">
        <f>IF(ISNUMBER(SEARCH("ileocolonic anastomosis",ProVation!G175)),"YES", "NO")</f>
        <v>NO</v>
      </c>
      <c r="H175" s="2" t="str">
        <f t="shared" si="44"/>
        <v>NO</v>
      </c>
      <c r="Q175" t="str">
        <f t="shared" si="35"/>
        <v>NO</v>
      </c>
      <c r="R175" t="str">
        <f t="shared" si="36"/>
        <v>NO</v>
      </c>
      <c r="S175" t="str">
        <f t="shared" si="37"/>
        <v>NO</v>
      </c>
      <c r="T175" t="str">
        <f t="shared" si="34"/>
        <v>NO</v>
      </c>
      <c r="U175" t="str">
        <f t="shared" si="38"/>
        <v>NO</v>
      </c>
      <c r="V175" t="str">
        <f t="shared" si="39"/>
        <v>NO</v>
      </c>
      <c r="W175" t="str">
        <f t="shared" si="45"/>
        <v>NO</v>
      </c>
      <c r="X175" t="str">
        <f t="shared" si="40"/>
        <v>NO</v>
      </c>
      <c r="Y175" t="str">
        <f t="shared" si="41"/>
        <v>NO</v>
      </c>
      <c r="Z175" t="str">
        <f t="shared" si="42"/>
        <v>NO</v>
      </c>
      <c r="AA175">
        <f t="shared" si="43"/>
        <v>0</v>
      </c>
      <c r="AB175" s="11">
        <f>ProVation!H175</f>
        <v>0</v>
      </c>
      <c r="AC175" s="12">
        <f t="shared" si="46"/>
        <v>0</v>
      </c>
      <c r="AD175" t="str">
        <f t="shared" si="47"/>
        <v>NO</v>
      </c>
      <c r="AE175" t="str">
        <f t="shared" si="48"/>
        <v>NO</v>
      </c>
      <c r="AF175" s="14" t="str">
        <f t="shared" si="49"/>
        <v/>
      </c>
    </row>
    <row r="176" spans="1:32" ht="17.25" x14ac:dyDescent="0.3">
      <c r="A176">
        <f>ProVation!B176</f>
        <v>0</v>
      </c>
      <c r="B176" t="str">
        <f>LEFT(ProVation!E176, 10)</f>
        <v/>
      </c>
      <c r="C176">
        <f>ProVation!C176</f>
        <v>0</v>
      </c>
      <c r="D176">
        <f>ProVation!D176</f>
        <v>0</v>
      </c>
      <c r="E176" t="str">
        <f>IF(ISNUMBER(SEARCH("caecum",ProVation!G176)),"YES", "NO")</f>
        <v>NO</v>
      </c>
      <c r="F176" t="str">
        <f>IF(ISNUMBER(SEARCH("ileum",ProVation!G176)),"YES", "NO")</f>
        <v>NO</v>
      </c>
      <c r="G176" t="str">
        <f>IF(ISNUMBER(SEARCH("ileocolonic anastomosis",ProVation!G176)),"YES", "NO")</f>
        <v>NO</v>
      </c>
      <c r="H176" s="2" t="str">
        <f t="shared" si="44"/>
        <v>NO</v>
      </c>
      <c r="Q176" t="str">
        <f t="shared" si="35"/>
        <v>NO</v>
      </c>
      <c r="R176" t="str">
        <f t="shared" si="36"/>
        <v>NO</v>
      </c>
      <c r="S176" t="str">
        <f t="shared" si="37"/>
        <v>NO</v>
      </c>
      <c r="T176" t="str">
        <f t="shared" si="34"/>
        <v>NO</v>
      </c>
      <c r="U176" t="str">
        <f t="shared" si="38"/>
        <v>NO</v>
      </c>
      <c r="V176" t="str">
        <f t="shared" si="39"/>
        <v>NO</v>
      </c>
      <c r="W176" t="str">
        <f t="shared" si="45"/>
        <v>NO</v>
      </c>
      <c r="X176" t="str">
        <f t="shared" si="40"/>
        <v>NO</v>
      </c>
      <c r="Y176" t="str">
        <f t="shared" si="41"/>
        <v>NO</v>
      </c>
      <c r="Z176" t="str">
        <f t="shared" si="42"/>
        <v>NO</v>
      </c>
      <c r="AA176">
        <f t="shared" si="43"/>
        <v>0</v>
      </c>
      <c r="AB176" s="11">
        <f>ProVation!H176</f>
        <v>0</v>
      </c>
      <c r="AC176" s="12">
        <f t="shared" si="46"/>
        <v>0</v>
      </c>
      <c r="AD176" t="str">
        <f t="shared" si="47"/>
        <v>NO</v>
      </c>
      <c r="AE176" t="str">
        <f t="shared" si="48"/>
        <v>NO</v>
      </c>
      <c r="AF176" s="14" t="str">
        <f t="shared" si="49"/>
        <v/>
      </c>
    </row>
    <row r="177" spans="1:32" ht="17.25" x14ac:dyDescent="0.3">
      <c r="A177">
        <f>ProVation!B177</f>
        <v>0</v>
      </c>
      <c r="B177" t="str">
        <f>LEFT(ProVation!E177, 10)</f>
        <v/>
      </c>
      <c r="C177">
        <f>ProVation!C177</f>
        <v>0</v>
      </c>
      <c r="D177">
        <f>ProVation!D177</f>
        <v>0</v>
      </c>
      <c r="E177" t="str">
        <f>IF(ISNUMBER(SEARCH("caecum",ProVation!G177)),"YES", "NO")</f>
        <v>NO</v>
      </c>
      <c r="F177" t="str">
        <f>IF(ISNUMBER(SEARCH("ileum",ProVation!G177)),"YES", "NO")</f>
        <v>NO</v>
      </c>
      <c r="G177" t="str">
        <f>IF(ISNUMBER(SEARCH("ileocolonic anastomosis",ProVation!G177)),"YES", "NO")</f>
        <v>NO</v>
      </c>
      <c r="H177" s="2" t="str">
        <f t="shared" si="44"/>
        <v>NO</v>
      </c>
      <c r="Q177" t="str">
        <f t="shared" si="35"/>
        <v>NO</v>
      </c>
      <c r="R177" t="str">
        <f t="shared" si="36"/>
        <v>NO</v>
      </c>
      <c r="S177" t="str">
        <f t="shared" si="37"/>
        <v>NO</v>
      </c>
      <c r="T177" t="str">
        <f t="shared" si="34"/>
        <v>NO</v>
      </c>
      <c r="U177" t="str">
        <f t="shared" si="38"/>
        <v>NO</v>
      </c>
      <c r="V177" t="str">
        <f t="shared" si="39"/>
        <v>NO</v>
      </c>
      <c r="W177" t="str">
        <f t="shared" si="45"/>
        <v>NO</v>
      </c>
      <c r="X177" t="str">
        <f t="shared" si="40"/>
        <v>NO</v>
      </c>
      <c r="Y177" t="str">
        <f t="shared" si="41"/>
        <v>NO</v>
      </c>
      <c r="Z177" t="str">
        <f t="shared" si="42"/>
        <v>NO</v>
      </c>
      <c r="AA177">
        <f t="shared" si="43"/>
        <v>0</v>
      </c>
      <c r="AB177" s="11">
        <f>ProVation!H177</f>
        <v>0</v>
      </c>
      <c r="AC177" s="12">
        <f t="shared" si="46"/>
        <v>0</v>
      </c>
      <c r="AD177" t="str">
        <f t="shared" si="47"/>
        <v>NO</v>
      </c>
      <c r="AE177" t="str">
        <f t="shared" si="48"/>
        <v>NO</v>
      </c>
      <c r="AF177" s="14" t="str">
        <f t="shared" si="49"/>
        <v/>
      </c>
    </row>
    <row r="178" spans="1:32" ht="17.25" x14ac:dyDescent="0.3">
      <c r="A178">
        <f>ProVation!B178</f>
        <v>0</v>
      </c>
      <c r="B178" t="str">
        <f>LEFT(ProVation!E178, 10)</f>
        <v/>
      </c>
      <c r="C178">
        <f>ProVation!C178</f>
        <v>0</v>
      </c>
      <c r="D178">
        <f>ProVation!D178</f>
        <v>0</v>
      </c>
      <c r="E178" t="str">
        <f>IF(ISNUMBER(SEARCH("caecum",ProVation!G178)),"YES", "NO")</f>
        <v>NO</v>
      </c>
      <c r="F178" t="str">
        <f>IF(ISNUMBER(SEARCH("ileum",ProVation!G178)),"YES", "NO")</f>
        <v>NO</v>
      </c>
      <c r="G178" t="str">
        <f>IF(ISNUMBER(SEARCH("ileocolonic anastomosis",ProVation!G178)),"YES", "NO")</f>
        <v>NO</v>
      </c>
      <c r="H178" s="2" t="str">
        <f t="shared" si="44"/>
        <v>NO</v>
      </c>
      <c r="Q178" t="str">
        <f t="shared" si="35"/>
        <v>NO</v>
      </c>
      <c r="R178" t="str">
        <f t="shared" si="36"/>
        <v>NO</v>
      </c>
      <c r="S178" t="str">
        <f t="shared" si="37"/>
        <v>NO</v>
      </c>
      <c r="T178" t="str">
        <f t="shared" si="34"/>
        <v>NO</v>
      </c>
      <c r="U178" t="str">
        <f t="shared" si="38"/>
        <v>NO</v>
      </c>
      <c r="V178" t="str">
        <f t="shared" si="39"/>
        <v>NO</v>
      </c>
      <c r="W178" t="str">
        <f t="shared" si="45"/>
        <v>NO</v>
      </c>
      <c r="X178" t="str">
        <f t="shared" si="40"/>
        <v>NO</v>
      </c>
      <c r="Y178" t="str">
        <f t="shared" si="41"/>
        <v>NO</v>
      </c>
      <c r="Z178" t="str">
        <f t="shared" si="42"/>
        <v>NO</v>
      </c>
      <c r="AA178">
        <f t="shared" si="43"/>
        <v>0</v>
      </c>
      <c r="AB178" s="11">
        <f>ProVation!H178</f>
        <v>0</v>
      </c>
      <c r="AC178" s="12">
        <f t="shared" si="46"/>
        <v>0</v>
      </c>
      <c r="AD178" t="str">
        <f t="shared" si="47"/>
        <v>NO</v>
      </c>
      <c r="AE178" t="str">
        <f t="shared" si="48"/>
        <v>NO</v>
      </c>
      <c r="AF178" s="14" t="str">
        <f t="shared" si="49"/>
        <v/>
      </c>
    </row>
    <row r="179" spans="1:32" ht="17.25" x14ac:dyDescent="0.3">
      <c r="A179">
        <f>ProVation!B179</f>
        <v>0</v>
      </c>
      <c r="B179" t="str">
        <f>LEFT(ProVation!E179, 10)</f>
        <v/>
      </c>
      <c r="C179">
        <f>ProVation!C179</f>
        <v>0</v>
      </c>
      <c r="D179">
        <f>ProVation!D179</f>
        <v>0</v>
      </c>
      <c r="E179" t="str">
        <f>IF(ISNUMBER(SEARCH("caecum",ProVation!G179)),"YES", "NO")</f>
        <v>NO</v>
      </c>
      <c r="F179" t="str">
        <f>IF(ISNUMBER(SEARCH("ileum",ProVation!G179)),"YES", "NO")</f>
        <v>NO</v>
      </c>
      <c r="G179" t="str">
        <f>IF(ISNUMBER(SEARCH("ileocolonic anastomosis",ProVation!G179)),"YES", "NO")</f>
        <v>NO</v>
      </c>
      <c r="H179" s="2" t="str">
        <f t="shared" si="44"/>
        <v>NO</v>
      </c>
      <c r="Q179" t="str">
        <f t="shared" si="35"/>
        <v>NO</v>
      </c>
      <c r="R179" t="str">
        <f t="shared" si="36"/>
        <v>NO</v>
      </c>
      <c r="S179" t="str">
        <f t="shared" si="37"/>
        <v>NO</v>
      </c>
      <c r="T179" t="str">
        <f t="shared" si="34"/>
        <v>NO</v>
      </c>
      <c r="U179" t="str">
        <f t="shared" si="38"/>
        <v>NO</v>
      </c>
      <c r="V179" t="str">
        <f t="shared" si="39"/>
        <v>NO</v>
      </c>
      <c r="W179" t="str">
        <f t="shared" si="45"/>
        <v>NO</v>
      </c>
      <c r="X179" t="str">
        <f t="shared" si="40"/>
        <v>NO</v>
      </c>
      <c r="Y179" t="str">
        <f t="shared" si="41"/>
        <v>NO</v>
      </c>
      <c r="Z179" t="str">
        <f t="shared" si="42"/>
        <v>NO</v>
      </c>
      <c r="AA179">
        <f t="shared" si="43"/>
        <v>0</v>
      </c>
      <c r="AB179" s="11">
        <f>ProVation!H179</f>
        <v>0</v>
      </c>
      <c r="AC179" s="12">
        <f t="shared" si="46"/>
        <v>0</v>
      </c>
      <c r="AD179" t="str">
        <f t="shared" si="47"/>
        <v>NO</v>
      </c>
      <c r="AE179" t="str">
        <f t="shared" si="48"/>
        <v>NO</v>
      </c>
      <c r="AF179" s="14" t="str">
        <f t="shared" si="49"/>
        <v/>
      </c>
    </row>
    <row r="180" spans="1:32" ht="17.25" x14ac:dyDescent="0.3">
      <c r="A180">
        <f>ProVation!B180</f>
        <v>0</v>
      </c>
      <c r="B180" t="str">
        <f>LEFT(ProVation!E180, 10)</f>
        <v/>
      </c>
      <c r="C180">
        <f>ProVation!C180</f>
        <v>0</v>
      </c>
      <c r="D180">
        <f>ProVation!D180</f>
        <v>0</v>
      </c>
      <c r="E180" t="str">
        <f>IF(ISNUMBER(SEARCH("caecum",ProVation!G180)),"YES", "NO")</f>
        <v>NO</v>
      </c>
      <c r="F180" t="str">
        <f>IF(ISNUMBER(SEARCH("ileum",ProVation!G180)),"YES", "NO")</f>
        <v>NO</v>
      </c>
      <c r="G180" t="str">
        <f>IF(ISNUMBER(SEARCH("ileocolonic anastomosis",ProVation!G180)),"YES", "NO")</f>
        <v>NO</v>
      </c>
      <c r="H180" s="2" t="str">
        <f t="shared" si="44"/>
        <v>NO</v>
      </c>
      <c r="Q180" t="str">
        <f t="shared" si="35"/>
        <v>NO</v>
      </c>
      <c r="R180" t="str">
        <f t="shared" si="36"/>
        <v>NO</v>
      </c>
      <c r="S180" t="str">
        <f t="shared" si="37"/>
        <v>NO</v>
      </c>
      <c r="T180" t="str">
        <f t="shared" si="34"/>
        <v>NO</v>
      </c>
      <c r="U180" t="str">
        <f t="shared" si="38"/>
        <v>NO</v>
      </c>
      <c r="V180" t="str">
        <f t="shared" si="39"/>
        <v>NO</v>
      </c>
      <c r="W180" t="str">
        <f t="shared" si="45"/>
        <v>NO</v>
      </c>
      <c r="X180" t="str">
        <f t="shared" si="40"/>
        <v>NO</v>
      </c>
      <c r="Y180" t="str">
        <f t="shared" si="41"/>
        <v>NO</v>
      </c>
      <c r="Z180" t="str">
        <f t="shared" si="42"/>
        <v>NO</v>
      </c>
      <c r="AA180">
        <f t="shared" si="43"/>
        <v>0</v>
      </c>
      <c r="AB180" s="11">
        <f>ProVation!H180</f>
        <v>0</v>
      </c>
      <c r="AC180" s="12">
        <f t="shared" si="46"/>
        <v>0</v>
      </c>
      <c r="AD180" t="str">
        <f t="shared" si="47"/>
        <v>NO</v>
      </c>
      <c r="AE180" t="str">
        <f t="shared" si="48"/>
        <v>NO</v>
      </c>
      <c r="AF180" s="14" t="str">
        <f t="shared" si="49"/>
        <v/>
      </c>
    </row>
    <row r="181" spans="1:32" ht="17.25" x14ac:dyDescent="0.3">
      <c r="A181">
        <f>ProVation!B181</f>
        <v>0</v>
      </c>
      <c r="B181" t="str">
        <f>LEFT(ProVation!E181, 10)</f>
        <v/>
      </c>
      <c r="C181">
        <f>ProVation!C181</f>
        <v>0</v>
      </c>
      <c r="D181">
        <f>ProVation!D181</f>
        <v>0</v>
      </c>
      <c r="E181" t="str">
        <f>IF(ISNUMBER(SEARCH("caecum",ProVation!G181)),"YES", "NO")</f>
        <v>NO</v>
      </c>
      <c r="F181" t="str">
        <f>IF(ISNUMBER(SEARCH("ileum",ProVation!G181)),"YES", "NO")</f>
        <v>NO</v>
      </c>
      <c r="G181" t="str">
        <f>IF(ISNUMBER(SEARCH("ileocolonic anastomosis",ProVation!G181)),"YES", "NO")</f>
        <v>NO</v>
      </c>
      <c r="H181" s="2" t="str">
        <f t="shared" si="44"/>
        <v>NO</v>
      </c>
      <c r="Q181" t="str">
        <f t="shared" si="35"/>
        <v>NO</v>
      </c>
      <c r="R181" t="str">
        <f t="shared" si="36"/>
        <v>NO</v>
      </c>
      <c r="S181" t="str">
        <f t="shared" si="37"/>
        <v>NO</v>
      </c>
      <c r="T181" t="str">
        <f t="shared" si="34"/>
        <v>NO</v>
      </c>
      <c r="U181" t="str">
        <f t="shared" si="38"/>
        <v>NO</v>
      </c>
      <c r="V181" t="str">
        <f t="shared" si="39"/>
        <v>NO</v>
      </c>
      <c r="W181" t="str">
        <f t="shared" si="45"/>
        <v>NO</v>
      </c>
      <c r="X181" t="str">
        <f t="shared" si="40"/>
        <v>NO</v>
      </c>
      <c r="Y181" t="str">
        <f t="shared" si="41"/>
        <v>NO</v>
      </c>
      <c r="Z181" t="str">
        <f t="shared" si="42"/>
        <v>NO</v>
      </c>
      <c r="AA181">
        <f t="shared" si="43"/>
        <v>0</v>
      </c>
      <c r="AB181" s="11">
        <f>ProVation!H181</f>
        <v>0</v>
      </c>
      <c r="AC181" s="12">
        <f t="shared" si="46"/>
        <v>0</v>
      </c>
      <c r="AD181" t="str">
        <f t="shared" si="47"/>
        <v>NO</v>
      </c>
      <c r="AE181" t="str">
        <f t="shared" si="48"/>
        <v>NO</v>
      </c>
      <c r="AF181" s="14" t="str">
        <f t="shared" si="49"/>
        <v/>
      </c>
    </row>
    <row r="182" spans="1:32" ht="17.25" x14ac:dyDescent="0.3">
      <c r="A182">
        <f>ProVation!B182</f>
        <v>0</v>
      </c>
      <c r="B182" t="str">
        <f>LEFT(ProVation!E182, 10)</f>
        <v/>
      </c>
      <c r="C182">
        <f>ProVation!C182</f>
        <v>0</v>
      </c>
      <c r="D182">
        <f>ProVation!D182</f>
        <v>0</v>
      </c>
      <c r="E182" t="str">
        <f>IF(ISNUMBER(SEARCH("caecum",ProVation!G182)),"YES", "NO")</f>
        <v>NO</v>
      </c>
      <c r="F182" t="str">
        <f>IF(ISNUMBER(SEARCH("ileum",ProVation!G182)),"YES", "NO")</f>
        <v>NO</v>
      </c>
      <c r="G182" t="str">
        <f>IF(ISNUMBER(SEARCH("ileocolonic anastomosis",ProVation!G182)),"YES", "NO")</f>
        <v>NO</v>
      </c>
      <c r="H182" s="2" t="str">
        <f t="shared" si="44"/>
        <v>NO</v>
      </c>
      <c r="Q182" t="str">
        <f t="shared" si="35"/>
        <v>NO</v>
      </c>
      <c r="R182" t="str">
        <f t="shared" si="36"/>
        <v>NO</v>
      </c>
      <c r="S182" t="str">
        <f t="shared" si="37"/>
        <v>NO</v>
      </c>
      <c r="T182" t="str">
        <f t="shared" si="34"/>
        <v>NO</v>
      </c>
      <c r="U182" t="str">
        <f t="shared" si="38"/>
        <v>NO</v>
      </c>
      <c r="V182" t="str">
        <f t="shared" si="39"/>
        <v>NO</v>
      </c>
      <c r="W182" t="str">
        <f t="shared" si="45"/>
        <v>NO</v>
      </c>
      <c r="X182" t="str">
        <f t="shared" si="40"/>
        <v>NO</v>
      </c>
      <c r="Y182" t="str">
        <f t="shared" si="41"/>
        <v>NO</v>
      </c>
      <c r="Z182" t="str">
        <f t="shared" si="42"/>
        <v>NO</v>
      </c>
      <c r="AA182">
        <f t="shared" si="43"/>
        <v>0</v>
      </c>
      <c r="AB182" s="11">
        <f>ProVation!H182</f>
        <v>0</v>
      </c>
      <c r="AC182" s="12">
        <f t="shared" si="46"/>
        <v>0</v>
      </c>
      <c r="AD182" t="str">
        <f t="shared" si="47"/>
        <v>NO</v>
      </c>
      <c r="AE182" t="str">
        <f t="shared" si="48"/>
        <v>NO</v>
      </c>
      <c r="AF182" s="14" t="str">
        <f t="shared" si="49"/>
        <v/>
      </c>
    </row>
    <row r="183" spans="1:32" ht="17.25" x14ac:dyDescent="0.3">
      <c r="A183">
        <f>ProVation!B183</f>
        <v>0</v>
      </c>
      <c r="B183" t="str">
        <f>LEFT(ProVation!E183, 10)</f>
        <v/>
      </c>
      <c r="C183">
        <f>ProVation!C183</f>
        <v>0</v>
      </c>
      <c r="D183">
        <f>ProVation!D183</f>
        <v>0</v>
      </c>
      <c r="E183" t="str">
        <f>IF(ISNUMBER(SEARCH("caecum",ProVation!G183)),"YES", "NO")</f>
        <v>NO</v>
      </c>
      <c r="F183" t="str">
        <f>IF(ISNUMBER(SEARCH("ileum",ProVation!G183)),"YES", "NO")</f>
        <v>NO</v>
      </c>
      <c r="G183" t="str">
        <f>IF(ISNUMBER(SEARCH("ileocolonic anastomosis",ProVation!G183)),"YES", "NO")</f>
        <v>NO</v>
      </c>
      <c r="H183" s="2" t="str">
        <f t="shared" si="44"/>
        <v>NO</v>
      </c>
      <c r="Q183" t="str">
        <f t="shared" si="35"/>
        <v>NO</v>
      </c>
      <c r="R183" t="str">
        <f t="shared" si="36"/>
        <v>NO</v>
      </c>
      <c r="S183" t="str">
        <f t="shared" si="37"/>
        <v>NO</v>
      </c>
      <c r="T183" t="str">
        <f t="shared" si="34"/>
        <v>NO</v>
      </c>
      <c r="U183" t="str">
        <f t="shared" si="38"/>
        <v>NO</v>
      </c>
      <c r="V183" t="str">
        <f t="shared" si="39"/>
        <v>NO</v>
      </c>
      <c r="W183" t="str">
        <f t="shared" si="45"/>
        <v>NO</v>
      </c>
      <c r="X183" t="str">
        <f t="shared" si="40"/>
        <v>NO</v>
      </c>
      <c r="Y183" t="str">
        <f t="shared" si="41"/>
        <v>NO</v>
      </c>
      <c r="Z183" t="str">
        <f t="shared" si="42"/>
        <v>NO</v>
      </c>
      <c r="AA183">
        <f t="shared" si="43"/>
        <v>0</v>
      </c>
      <c r="AB183" s="11">
        <f>ProVation!H183</f>
        <v>0</v>
      </c>
      <c r="AC183" s="12">
        <f t="shared" si="46"/>
        <v>0</v>
      </c>
      <c r="AD183" t="str">
        <f t="shared" si="47"/>
        <v>NO</v>
      </c>
      <c r="AE183" t="str">
        <f t="shared" si="48"/>
        <v>NO</v>
      </c>
      <c r="AF183" s="14" t="str">
        <f t="shared" si="49"/>
        <v/>
      </c>
    </row>
    <row r="184" spans="1:32" ht="17.25" x14ac:dyDescent="0.3">
      <c r="A184">
        <f>ProVation!B184</f>
        <v>0</v>
      </c>
      <c r="B184" t="str">
        <f>LEFT(ProVation!E184, 10)</f>
        <v/>
      </c>
      <c r="C184">
        <f>ProVation!C184</f>
        <v>0</v>
      </c>
      <c r="D184">
        <f>ProVation!D184</f>
        <v>0</v>
      </c>
      <c r="E184" t="str">
        <f>IF(ISNUMBER(SEARCH("caecum",ProVation!G184)),"YES", "NO")</f>
        <v>NO</v>
      </c>
      <c r="F184" t="str">
        <f>IF(ISNUMBER(SEARCH("ileum",ProVation!G184)),"YES", "NO")</f>
        <v>NO</v>
      </c>
      <c r="G184" t="str">
        <f>IF(ISNUMBER(SEARCH("ileocolonic anastomosis",ProVation!G184)),"YES", "NO")</f>
        <v>NO</v>
      </c>
      <c r="H184" s="2" t="str">
        <f t="shared" si="44"/>
        <v>NO</v>
      </c>
      <c r="Q184" t="str">
        <f t="shared" si="35"/>
        <v>NO</v>
      </c>
      <c r="R184" t="str">
        <f t="shared" si="36"/>
        <v>NO</v>
      </c>
      <c r="S184" t="str">
        <f t="shared" si="37"/>
        <v>NO</v>
      </c>
      <c r="T184" t="str">
        <f t="shared" si="34"/>
        <v>NO</v>
      </c>
      <c r="U184" t="str">
        <f t="shared" si="38"/>
        <v>NO</v>
      </c>
      <c r="V184" t="str">
        <f t="shared" si="39"/>
        <v>NO</v>
      </c>
      <c r="W184" t="str">
        <f t="shared" si="45"/>
        <v>NO</v>
      </c>
      <c r="X184" t="str">
        <f t="shared" si="40"/>
        <v>NO</v>
      </c>
      <c r="Y184" t="str">
        <f t="shared" si="41"/>
        <v>NO</v>
      </c>
      <c r="Z184" t="str">
        <f t="shared" si="42"/>
        <v>NO</v>
      </c>
      <c r="AA184">
        <f t="shared" si="43"/>
        <v>0</v>
      </c>
      <c r="AB184" s="11">
        <f>ProVation!H184</f>
        <v>0</v>
      </c>
      <c r="AC184" s="12">
        <f t="shared" si="46"/>
        <v>0</v>
      </c>
      <c r="AD184" t="str">
        <f t="shared" si="47"/>
        <v>NO</v>
      </c>
      <c r="AE184" t="str">
        <f t="shared" si="48"/>
        <v>NO</v>
      </c>
      <c r="AF184" s="14" t="str">
        <f t="shared" si="49"/>
        <v/>
      </c>
    </row>
    <row r="185" spans="1:32" ht="17.25" x14ac:dyDescent="0.3">
      <c r="A185">
        <f>ProVation!B185</f>
        <v>0</v>
      </c>
      <c r="B185" t="str">
        <f>LEFT(ProVation!E185, 10)</f>
        <v/>
      </c>
      <c r="C185">
        <f>ProVation!C185</f>
        <v>0</v>
      </c>
      <c r="D185">
        <f>ProVation!D185</f>
        <v>0</v>
      </c>
      <c r="E185" t="str">
        <f>IF(ISNUMBER(SEARCH("caecum",ProVation!G185)),"YES", "NO")</f>
        <v>NO</v>
      </c>
      <c r="F185" t="str">
        <f>IF(ISNUMBER(SEARCH("ileum",ProVation!G185)),"YES", "NO")</f>
        <v>NO</v>
      </c>
      <c r="G185" t="str">
        <f>IF(ISNUMBER(SEARCH("ileocolonic anastomosis",ProVation!G185)),"YES", "NO")</f>
        <v>NO</v>
      </c>
      <c r="H185" s="2" t="str">
        <f t="shared" si="44"/>
        <v>NO</v>
      </c>
      <c r="Q185" t="str">
        <f t="shared" si="35"/>
        <v>NO</v>
      </c>
      <c r="R185" t="str">
        <f t="shared" si="36"/>
        <v>NO</v>
      </c>
      <c r="S185" t="str">
        <f t="shared" si="37"/>
        <v>NO</v>
      </c>
      <c r="T185" t="str">
        <f t="shared" si="34"/>
        <v>NO</v>
      </c>
      <c r="U185" t="str">
        <f t="shared" si="38"/>
        <v>NO</v>
      </c>
      <c r="V185" t="str">
        <f t="shared" si="39"/>
        <v>NO</v>
      </c>
      <c r="W185" t="str">
        <f t="shared" si="45"/>
        <v>NO</v>
      </c>
      <c r="X185" t="str">
        <f t="shared" si="40"/>
        <v>NO</v>
      </c>
      <c r="Y185" t="str">
        <f t="shared" si="41"/>
        <v>NO</v>
      </c>
      <c r="Z185" t="str">
        <f t="shared" si="42"/>
        <v>NO</v>
      </c>
      <c r="AA185">
        <f t="shared" si="43"/>
        <v>0</v>
      </c>
      <c r="AB185" s="11">
        <f>ProVation!H185</f>
        <v>0</v>
      </c>
      <c r="AC185" s="12">
        <f t="shared" si="46"/>
        <v>0</v>
      </c>
      <c r="AD185" t="str">
        <f t="shared" si="47"/>
        <v>NO</v>
      </c>
      <c r="AE185" t="str">
        <f t="shared" si="48"/>
        <v>NO</v>
      </c>
      <c r="AF185" s="14" t="str">
        <f t="shared" si="49"/>
        <v/>
      </c>
    </row>
    <row r="186" spans="1:32" ht="17.25" x14ac:dyDescent="0.3">
      <c r="A186">
        <f>ProVation!B186</f>
        <v>0</v>
      </c>
      <c r="B186" t="str">
        <f>LEFT(ProVation!E186, 10)</f>
        <v/>
      </c>
      <c r="C186">
        <f>ProVation!C186</f>
        <v>0</v>
      </c>
      <c r="D186">
        <f>ProVation!D186</f>
        <v>0</v>
      </c>
      <c r="E186" t="str">
        <f>IF(ISNUMBER(SEARCH("caecum",ProVation!G186)),"YES", "NO")</f>
        <v>NO</v>
      </c>
      <c r="F186" t="str">
        <f>IF(ISNUMBER(SEARCH("ileum",ProVation!G186)),"YES", "NO")</f>
        <v>NO</v>
      </c>
      <c r="G186" t="str">
        <f>IF(ISNUMBER(SEARCH("ileocolonic anastomosis",ProVation!G186)),"YES", "NO")</f>
        <v>NO</v>
      </c>
      <c r="H186" s="2" t="str">
        <f t="shared" si="44"/>
        <v>NO</v>
      </c>
      <c r="Q186" t="str">
        <f t="shared" si="35"/>
        <v>NO</v>
      </c>
      <c r="R186" t="str">
        <f t="shared" si="36"/>
        <v>NO</v>
      </c>
      <c r="S186" t="str">
        <f t="shared" si="37"/>
        <v>NO</v>
      </c>
      <c r="T186" t="str">
        <f t="shared" si="34"/>
        <v>NO</v>
      </c>
      <c r="U186" t="str">
        <f t="shared" si="38"/>
        <v>NO</v>
      </c>
      <c r="V186" t="str">
        <f t="shared" si="39"/>
        <v>NO</v>
      </c>
      <c r="W186" t="str">
        <f t="shared" si="45"/>
        <v>NO</v>
      </c>
      <c r="X186" t="str">
        <f t="shared" si="40"/>
        <v>NO</v>
      </c>
      <c r="Y186" t="str">
        <f t="shared" si="41"/>
        <v>NO</v>
      </c>
      <c r="Z186" t="str">
        <f t="shared" si="42"/>
        <v>NO</v>
      </c>
      <c r="AA186">
        <f t="shared" si="43"/>
        <v>0</v>
      </c>
      <c r="AB186" s="11">
        <f>ProVation!H186</f>
        <v>0</v>
      </c>
      <c r="AC186" s="12">
        <f t="shared" si="46"/>
        <v>0</v>
      </c>
      <c r="AD186" t="str">
        <f t="shared" si="47"/>
        <v>NO</v>
      </c>
      <c r="AE186" t="str">
        <f t="shared" si="48"/>
        <v>NO</v>
      </c>
      <c r="AF186" s="14" t="str">
        <f t="shared" si="49"/>
        <v/>
      </c>
    </row>
    <row r="187" spans="1:32" ht="17.25" x14ac:dyDescent="0.3">
      <c r="A187">
        <f>ProVation!B187</f>
        <v>0</v>
      </c>
      <c r="B187" t="str">
        <f>LEFT(ProVation!E187, 10)</f>
        <v/>
      </c>
      <c r="C187">
        <f>ProVation!C187</f>
        <v>0</v>
      </c>
      <c r="D187">
        <f>ProVation!D187</f>
        <v>0</v>
      </c>
      <c r="E187" t="str">
        <f>IF(ISNUMBER(SEARCH("caecum",ProVation!G187)),"YES", "NO")</f>
        <v>NO</v>
      </c>
      <c r="F187" t="str">
        <f>IF(ISNUMBER(SEARCH("ileum",ProVation!G187)),"YES", "NO")</f>
        <v>NO</v>
      </c>
      <c r="G187" t="str">
        <f>IF(ISNUMBER(SEARCH("ileocolonic anastomosis",ProVation!G187)),"YES", "NO")</f>
        <v>NO</v>
      </c>
      <c r="H187" s="2" t="str">
        <f t="shared" si="44"/>
        <v>NO</v>
      </c>
      <c r="Q187" t="str">
        <f t="shared" si="35"/>
        <v>NO</v>
      </c>
      <c r="R187" t="str">
        <f t="shared" si="36"/>
        <v>NO</v>
      </c>
      <c r="S187" t="str">
        <f t="shared" si="37"/>
        <v>NO</v>
      </c>
      <c r="T187" t="str">
        <f t="shared" si="34"/>
        <v>NO</v>
      </c>
      <c r="U187" t="str">
        <f t="shared" si="38"/>
        <v>NO</v>
      </c>
      <c r="V187" t="str">
        <f t="shared" si="39"/>
        <v>NO</v>
      </c>
      <c r="W187" t="str">
        <f t="shared" si="45"/>
        <v>NO</v>
      </c>
      <c r="X187" t="str">
        <f t="shared" si="40"/>
        <v>NO</v>
      </c>
      <c r="Y187" t="str">
        <f t="shared" si="41"/>
        <v>NO</v>
      </c>
      <c r="Z187" t="str">
        <f t="shared" si="42"/>
        <v>NO</v>
      </c>
      <c r="AA187">
        <f t="shared" si="43"/>
        <v>0</v>
      </c>
      <c r="AB187" s="11">
        <f>ProVation!H187</f>
        <v>0</v>
      </c>
      <c r="AC187" s="12">
        <f t="shared" si="46"/>
        <v>0</v>
      </c>
      <c r="AD187" t="str">
        <f t="shared" si="47"/>
        <v>NO</v>
      </c>
      <c r="AE187" t="str">
        <f t="shared" si="48"/>
        <v>NO</v>
      </c>
      <c r="AF187" s="14" t="str">
        <f t="shared" si="49"/>
        <v/>
      </c>
    </row>
    <row r="188" spans="1:32" ht="17.25" x14ac:dyDescent="0.3">
      <c r="A188">
        <f>ProVation!B188</f>
        <v>0</v>
      </c>
      <c r="B188" t="str">
        <f>LEFT(ProVation!E188, 10)</f>
        <v/>
      </c>
      <c r="C188">
        <f>ProVation!C188</f>
        <v>0</v>
      </c>
      <c r="D188">
        <f>ProVation!D188</f>
        <v>0</v>
      </c>
      <c r="E188" t="str">
        <f>IF(ISNUMBER(SEARCH("caecum",ProVation!G188)),"YES", "NO")</f>
        <v>NO</v>
      </c>
      <c r="F188" t="str">
        <f>IF(ISNUMBER(SEARCH("ileum",ProVation!G188)),"YES", "NO")</f>
        <v>NO</v>
      </c>
      <c r="G188" t="str">
        <f>IF(ISNUMBER(SEARCH("ileocolonic anastomosis",ProVation!G188)),"YES", "NO")</f>
        <v>NO</v>
      </c>
      <c r="H188" s="2" t="str">
        <f t="shared" si="44"/>
        <v>NO</v>
      </c>
      <c r="Q188" t="str">
        <f t="shared" si="35"/>
        <v>NO</v>
      </c>
      <c r="R188" t="str">
        <f t="shared" si="36"/>
        <v>NO</v>
      </c>
      <c r="S188" t="str">
        <f t="shared" si="37"/>
        <v>NO</v>
      </c>
      <c r="T188" t="str">
        <f t="shared" si="34"/>
        <v>NO</v>
      </c>
      <c r="U188" t="str">
        <f t="shared" si="38"/>
        <v>NO</v>
      </c>
      <c r="V188" t="str">
        <f t="shared" si="39"/>
        <v>NO</v>
      </c>
      <c r="W188" t="str">
        <f t="shared" si="45"/>
        <v>NO</v>
      </c>
      <c r="X188" t="str">
        <f t="shared" si="40"/>
        <v>NO</v>
      </c>
      <c r="Y188" t="str">
        <f t="shared" si="41"/>
        <v>NO</v>
      </c>
      <c r="Z188" t="str">
        <f t="shared" si="42"/>
        <v>NO</v>
      </c>
      <c r="AA188">
        <f t="shared" si="43"/>
        <v>0</v>
      </c>
      <c r="AB188" s="11">
        <f>ProVation!H188</f>
        <v>0</v>
      </c>
      <c r="AC188" s="12">
        <f t="shared" si="46"/>
        <v>0</v>
      </c>
      <c r="AD188" t="str">
        <f t="shared" si="47"/>
        <v>NO</v>
      </c>
      <c r="AE188" t="str">
        <f t="shared" si="48"/>
        <v>NO</v>
      </c>
      <c r="AF188" s="14" t="str">
        <f t="shared" si="49"/>
        <v/>
      </c>
    </row>
    <row r="189" spans="1:32" ht="17.25" x14ac:dyDescent="0.3">
      <c r="A189">
        <f>ProVation!B189</f>
        <v>0</v>
      </c>
      <c r="B189" t="str">
        <f>LEFT(ProVation!E189, 10)</f>
        <v/>
      </c>
      <c r="C189">
        <f>ProVation!C189</f>
        <v>0</v>
      </c>
      <c r="D189">
        <f>ProVation!D189</f>
        <v>0</v>
      </c>
      <c r="E189" t="str">
        <f>IF(ISNUMBER(SEARCH("caecum",ProVation!G189)),"YES", "NO")</f>
        <v>NO</v>
      </c>
      <c r="F189" t="str">
        <f>IF(ISNUMBER(SEARCH("ileum",ProVation!G189)),"YES", "NO")</f>
        <v>NO</v>
      </c>
      <c r="G189" t="str">
        <f>IF(ISNUMBER(SEARCH("ileocolonic anastomosis",ProVation!G189)),"YES", "NO")</f>
        <v>NO</v>
      </c>
      <c r="H189" s="2" t="str">
        <f t="shared" si="44"/>
        <v>NO</v>
      </c>
      <c r="Q189" t="str">
        <f t="shared" si="35"/>
        <v>NO</v>
      </c>
      <c r="R189" t="str">
        <f t="shared" si="36"/>
        <v>NO</v>
      </c>
      <c r="S189" t="str">
        <f t="shared" si="37"/>
        <v>NO</v>
      </c>
      <c r="T189" t="str">
        <f t="shared" si="34"/>
        <v>NO</v>
      </c>
      <c r="U189" t="str">
        <f t="shared" si="38"/>
        <v>NO</v>
      </c>
      <c r="V189" t="str">
        <f t="shared" si="39"/>
        <v>NO</v>
      </c>
      <c r="W189" t="str">
        <f t="shared" si="45"/>
        <v>NO</v>
      </c>
      <c r="X189" t="str">
        <f t="shared" si="40"/>
        <v>NO</v>
      </c>
      <c r="Y189" t="str">
        <f t="shared" si="41"/>
        <v>NO</v>
      </c>
      <c r="Z189" t="str">
        <f t="shared" si="42"/>
        <v>NO</v>
      </c>
      <c r="AA189">
        <f t="shared" si="43"/>
        <v>0</v>
      </c>
      <c r="AB189" s="11">
        <f>ProVation!H189</f>
        <v>0</v>
      </c>
      <c r="AC189" s="12">
        <f t="shared" si="46"/>
        <v>0</v>
      </c>
      <c r="AD189" t="str">
        <f t="shared" si="47"/>
        <v>NO</v>
      </c>
      <c r="AE189" t="str">
        <f t="shared" si="48"/>
        <v>NO</v>
      </c>
      <c r="AF189" s="14" t="str">
        <f t="shared" si="49"/>
        <v/>
      </c>
    </row>
    <row r="190" spans="1:32" ht="17.25" x14ac:dyDescent="0.3">
      <c r="A190">
        <f>ProVation!B190</f>
        <v>0</v>
      </c>
      <c r="B190" t="str">
        <f>LEFT(ProVation!E190, 10)</f>
        <v/>
      </c>
      <c r="C190">
        <f>ProVation!C190</f>
        <v>0</v>
      </c>
      <c r="D190">
        <f>ProVation!D190</f>
        <v>0</v>
      </c>
      <c r="E190" t="str">
        <f>IF(ISNUMBER(SEARCH("caecum",ProVation!G190)),"YES", "NO")</f>
        <v>NO</v>
      </c>
      <c r="F190" t="str">
        <f>IF(ISNUMBER(SEARCH("ileum",ProVation!G190)),"YES", "NO")</f>
        <v>NO</v>
      </c>
      <c r="G190" t="str">
        <f>IF(ISNUMBER(SEARCH("ileocolonic anastomosis",ProVation!G190)),"YES", "NO")</f>
        <v>NO</v>
      </c>
      <c r="H190" s="2" t="str">
        <f t="shared" si="44"/>
        <v>NO</v>
      </c>
      <c r="Q190" t="str">
        <f t="shared" si="35"/>
        <v>NO</v>
      </c>
      <c r="R190" t="str">
        <f t="shared" si="36"/>
        <v>NO</v>
      </c>
      <c r="S190" t="str">
        <f t="shared" si="37"/>
        <v>NO</v>
      </c>
      <c r="T190" t="str">
        <f t="shared" si="34"/>
        <v>NO</v>
      </c>
      <c r="U190" t="str">
        <f t="shared" si="38"/>
        <v>NO</v>
      </c>
      <c r="V190" t="str">
        <f t="shared" si="39"/>
        <v>NO</v>
      </c>
      <c r="W190" t="str">
        <f t="shared" si="45"/>
        <v>NO</v>
      </c>
      <c r="X190" t="str">
        <f t="shared" si="40"/>
        <v>NO</v>
      </c>
      <c r="Y190" t="str">
        <f t="shared" si="41"/>
        <v>NO</v>
      </c>
      <c r="Z190" t="str">
        <f t="shared" si="42"/>
        <v>NO</v>
      </c>
      <c r="AA190">
        <f t="shared" si="43"/>
        <v>0</v>
      </c>
      <c r="AB190" s="11">
        <f>ProVation!H190</f>
        <v>0</v>
      </c>
      <c r="AC190" s="12">
        <f t="shared" si="46"/>
        <v>0</v>
      </c>
      <c r="AD190" t="str">
        <f t="shared" si="47"/>
        <v>NO</v>
      </c>
      <c r="AE190" t="str">
        <f t="shared" si="48"/>
        <v>NO</v>
      </c>
      <c r="AF190" s="14" t="str">
        <f t="shared" si="49"/>
        <v/>
      </c>
    </row>
    <row r="191" spans="1:32" ht="17.25" x14ac:dyDescent="0.3">
      <c r="A191">
        <f>ProVation!B191</f>
        <v>0</v>
      </c>
      <c r="B191" t="str">
        <f>LEFT(ProVation!E191, 10)</f>
        <v/>
      </c>
      <c r="C191">
        <f>ProVation!C191</f>
        <v>0</v>
      </c>
      <c r="D191">
        <f>ProVation!D191</f>
        <v>0</v>
      </c>
      <c r="E191" t="str">
        <f>IF(ISNUMBER(SEARCH("caecum",ProVation!G191)),"YES", "NO")</f>
        <v>NO</v>
      </c>
      <c r="F191" t="str">
        <f>IF(ISNUMBER(SEARCH("ileum",ProVation!G191)),"YES", "NO")</f>
        <v>NO</v>
      </c>
      <c r="G191" t="str">
        <f>IF(ISNUMBER(SEARCH("ileocolonic anastomosis",ProVation!G191)),"YES", "NO")</f>
        <v>NO</v>
      </c>
      <c r="H191" s="2" t="str">
        <f t="shared" si="44"/>
        <v>NO</v>
      </c>
      <c r="Q191" t="str">
        <f t="shared" si="35"/>
        <v>NO</v>
      </c>
      <c r="R191" t="str">
        <f t="shared" si="36"/>
        <v>NO</v>
      </c>
      <c r="S191" t="str">
        <f t="shared" si="37"/>
        <v>NO</v>
      </c>
      <c r="T191" t="str">
        <f t="shared" si="34"/>
        <v>NO</v>
      </c>
      <c r="U191" t="str">
        <f t="shared" si="38"/>
        <v>NO</v>
      </c>
      <c r="V191" t="str">
        <f t="shared" si="39"/>
        <v>NO</v>
      </c>
      <c r="W191" t="str">
        <f t="shared" si="45"/>
        <v>NO</v>
      </c>
      <c r="X191" t="str">
        <f t="shared" si="40"/>
        <v>NO</v>
      </c>
      <c r="Y191" t="str">
        <f t="shared" si="41"/>
        <v>NO</v>
      </c>
      <c r="Z191" t="str">
        <f t="shared" si="42"/>
        <v>NO</v>
      </c>
      <c r="AA191">
        <f t="shared" si="43"/>
        <v>0</v>
      </c>
      <c r="AB191" s="11">
        <f>ProVation!H191</f>
        <v>0</v>
      </c>
      <c r="AC191" s="12">
        <f t="shared" si="46"/>
        <v>0</v>
      </c>
      <c r="AD191" t="str">
        <f t="shared" si="47"/>
        <v>NO</v>
      </c>
      <c r="AE191" t="str">
        <f t="shared" si="48"/>
        <v>NO</v>
      </c>
      <c r="AF191" s="14" t="str">
        <f t="shared" si="49"/>
        <v/>
      </c>
    </row>
    <row r="192" spans="1:32" ht="17.25" x14ac:dyDescent="0.3">
      <c r="A192">
        <f>ProVation!B192</f>
        <v>0</v>
      </c>
      <c r="B192" t="str">
        <f>LEFT(ProVation!E192, 10)</f>
        <v/>
      </c>
      <c r="C192">
        <f>ProVation!C192</f>
        <v>0</v>
      </c>
      <c r="D192">
        <f>ProVation!D192</f>
        <v>0</v>
      </c>
      <c r="E192" t="str">
        <f>IF(ISNUMBER(SEARCH("caecum",ProVation!G192)),"YES", "NO")</f>
        <v>NO</v>
      </c>
      <c r="F192" t="str">
        <f>IF(ISNUMBER(SEARCH("ileum",ProVation!G192)),"YES", "NO")</f>
        <v>NO</v>
      </c>
      <c r="G192" t="str">
        <f>IF(ISNUMBER(SEARCH("ileocolonic anastomosis",ProVation!G192)),"YES", "NO")</f>
        <v>NO</v>
      </c>
      <c r="H192" s="2" t="str">
        <f t="shared" si="44"/>
        <v>NO</v>
      </c>
      <c r="Q192" t="str">
        <f t="shared" si="35"/>
        <v>NO</v>
      </c>
      <c r="R192" t="str">
        <f t="shared" si="36"/>
        <v>NO</v>
      </c>
      <c r="S192" t="str">
        <f t="shared" si="37"/>
        <v>NO</v>
      </c>
      <c r="T192" t="str">
        <f t="shared" si="34"/>
        <v>NO</v>
      </c>
      <c r="U192" t="str">
        <f t="shared" si="38"/>
        <v>NO</v>
      </c>
      <c r="V192" t="str">
        <f t="shared" si="39"/>
        <v>NO</v>
      </c>
      <c r="W192" t="str">
        <f t="shared" si="45"/>
        <v>NO</v>
      </c>
      <c r="X192" t="str">
        <f t="shared" si="40"/>
        <v>NO</v>
      </c>
      <c r="Y192" t="str">
        <f t="shared" si="41"/>
        <v>NO</v>
      </c>
      <c r="Z192" t="str">
        <f t="shared" si="42"/>
        <v>NO</v>
      </c>
      <c r="AA192">
        <f t="shared" si="43"/>
        <v>0</v>
      </c>
      <c r="AB192" s="11">
        <f>ProVation!H192</f>
        <v>0</v>
      </c>
      <c r="AC192" s="12">
        <f t="shared" si="46"/>
        <v>0</v>
      </c>
      <c r="AD192" t="str">
        <f t="shared" si="47"/>
        <v>NO</v>
      </c>
      <c r="AE192" t="str">
        <f t="shared" si="48"/>
        <v>NO</v>
      </c>
      <c r="AF192" s="14" t="str">
        <f t="shared" si="49"/>
        <v/>
      </c>
    </row>
    <row r="193" spans="1:32" ht="17.25" x14ac:dyDescent="0.3">
      <c r="A193">
        <f>ProVation!B193</f>
        <v>0</v>
      </c>
      <c r="B193" t="str">
        <f>LEFT(ProVation!E193, 10)</f>
        <v/>
      </c>
      <c r="C193">
        <f>ProVation!C193</f>
        <v>0</v>
      </c>
      <c r="D193">
        <f>ProVation!D193</f>
        <v>0</v>
      </c>
      <c r="E193" t="str">
        <f>IF(ISNUMBER(SEARCH("caecum",ProVation!G193)),"YES", "NO")</f>
        <v>NO</v>
      </c>
      <c r="F193" t="str">
        <f>IF(ISNUMBER(SEARCH("ileum",ProVation!G193)),"YES", "NO")</f>
        <v>NO</v>
      </c>
      <c r="G193" t="str">
        <f>IF(ISNUMBER(SEARCH("ileocolonic anastomosis",ProVation!G193)),"YES", "NO")</f>
        <v>NO</v>
      </c>
      <c r="H193" s="2" t="str">
        <f t="shared" si="44"/>
        <v>NO</v>
      </c>
      <c r="Q193" t="str">
        <f t="shared" si="35"/>
        <v>NO</v>
      </c>
      <c r="R193" t="str">
        <f t="shared" si="36"/>
        <v>NO</v>
      </c>
      <c r="S193" t="str">
        <f t="shared" si="37"/>
        <v>NO</v>
      </c>
      <c r="T193" t="str">
        <f t="shared" ref="T193:T250" si="50">IF(AND(H193="Yes",C193&gt;49), "YES", "NO")</f>
        <v>NO</v>
      </c>
      <c r="U193" t="str">
        <f t="shared" si="38"/>
        <v>NO</v>
      </c>
      <c r="V193" t="str">
        <f t="shared" si="39"/>
        <v>NO</v>
      </c>
      <c r="W193" t="str">
        <f t="shared" si="45"/>
        <v>NO</v>
      </c>
      <c r="X193" t="str">
        <f t="shared" si="40"/>
        <v>NO</v>
      </c>
      <c r="Y193" t="str">
        <f t="shared" si="41"/>
        <v>NO</v>
      </c>
      <c r="Z193" t="str">
        <f t="shared" si="42"/>
        <v>NO</v>
      </c>
      <c r="AA193">
        <f t="shared" si="43"/>
        <v>0</v>
      </c>
      <c r="AB193" s="11">
        <f>ProVation!H193</f>
        <v>0</v>
      </c>
      <c r="AC193" s="12">
        <f t="shared" si="46"/>
        <v>0</v>
      </c>
      <c r="AD193" t="str">
        <f t="shared" si="47"/>
        <v>NO</v>
      </c>
      <c r="AE193" t="str">
        <f t="shared" si="48"/>
        <v>NO</v>
      </c>
      <c r="AF193" s="14" t="str">
        <f t="shared" si="49"/>
        <v/>
      </c>
    </row>
    <row r="194" spans="1:32" ht="17.25" x14ac:dyDescent="0.3">
      <c r="A194">
        <f>ProVation!B194</f>
        <v>0</v>
      </c>
      <c r="B194" t="str">
        <f>LEFT(ProVation!E194, 10)</f>
        <v/>
      </c>
      <c r="C194">
        <f>ProVation!C194</f>
        <v>0</v>
      </c>
      <c r="D194">
        <f>ProVation!D194</f>
        <v>0</v>
      </c>
      <c r="E194" t="str">
        <f>IF(ISNUMBER(SEARCH("caecum",ProVation!G194)),"YES", "NO")</f>
        <v>NO</v>
      </c>
      <c r="F194" t="str">
        <f>IF(ISNUMBER(SEARCH("ileum",ProVation!G194)),"YES", "NO")</f>
        <v>NO</v>
      </c>
      <c r="G194" t="str">
        <f>IF(ISNUMBER(SEARCH("ileocolonic anastomosis",ProVation!G194)),"YES", "NO")</f>
        <v>NO</v>
      </c>
      <c r="H194" s="2" t="str">
        <f t="shared" si="44"/>
        <v>NO</v>
      </c>
      <c r="Q194" t="str">
        <f t="shared" ref="Q194:Q250" si="51">IF(OR(K194= "TA with LGD", K194= "TA with HGD",K194= "TVA with LGD",K194= "TVA with HGD"), "YES", "NO")</f>
        <v>NO</v>
      </c>
      <c r="R194" t="str">
        <f t="shared" ref="R194:R250" si="52">IF(OR(N194= "SSA/P with Dysplasia", N194= "SSA/P no Dysplasia"), "YES", "NO")</f>
        <v>NO</v>
      </c>
      <c r="S194" t="str">
        <f t="shared" ref="S194:S250" si="53">IF(OR(Q194="Yes",R194="Yes"), "YES", "NO")</f>
        <v>NO</v>
      </c>
      <c r="T194" t="str">
        <f t="shared" si="50"/>
        <v>NO</v>
      </c>
      <c r="U194" t="str">
        <f t="shared" ref="U194:U250" si="54">IF(AND(T194="Yes",Q194="Yes"), "YES", "NO")</f>
        <v>NO</v>
      </c>
      <c r="V194" t="str">
        <f t="shared" ref="V194:V250" si="55">IF(AND(T194="Yes",R194="Yes"), "YES", "NO")</f>
        <v>NO</v>
      </c>
      <c r="W194" t="str">
        <f t="shared" si="45"/>
        <v>NO</v>
      </c>
      <c r="X194" t="str">
        <f t="shared" ref="X194:X250" si="56">IF(OR(M194= "&gt;10MM", K194= "TA with HGD",K194= "TVA with LGD",K194= "TVA with HGD"), "YES", "NO")</f>
        <v>NO</v>
      </c>
      <c r="Y194" t="str">
        <f t="shared" ref="Y194:Y250" si="57">IF(OR(N194= "SSA/P with Dysplasia", P194= "&gt;10MM"), "YES", "NO")</f>
        <v>NO</v>
      </c>
      <c r="Z194" t="str">
        <f t="shared" ref="Z194:Z250" si="58">IF(OR(X194="Yes",Y194="Yes"), "YES", "NO")</f>
        <v>NO</v>
      </c>
      <c r="AA194">
        <f t="shared" ref="AA194:AA250" si="59">O194+L194</f>
        <v>0</v>
      </c>
      <c r="AB194" s="11">
        <f>ProVation!H194</f>
        <v>0</v>
      </c>
      <c r="AC194" s="12">
        <f t="shared" si="46"/>
        <v>0</v>
      </c>
      <c r="AD194" t="str">
        <f t="shared" si="47"/>
        <v>NO</v>
      </c>
      <c r="AE194" t="str">
        <f t="shared" si="48"/>
        <v>NO</v>
      </c>
      <c r="AF194" s="14" t="str">
        <f t="shared" si="49"/>
        <v/>
      </c>
    </row>
    <row r="195" spans="1:32" ht="17.25" x14ac:dyDescent="0.3">
      <c r="A195">
        <f>ProVation!B195</f>
        <v>0</v>
      </c>
      <c r="B195" t="str">
        <f>LEFT(ProVation!E195, 10)</f>
        <v/>
      </c>
      <c r="C195">
        <f>ProVation!C195</f>
        <v>0</v>
      </c>
      <c r="D195">
        <f>ProVation!D195</f>
        <v>0</v>
      </c>
      <c r="E195" t="str">
        <f>IF(ISNUMBER(SEARCH("caecum",ProVation!G195)),"YES", "NO")</f>
        <v>NO</v>
      </c>
      <c r="F195" t="str">
        <f>IF(ISNUMBER(SEARCH("ileum",ProVation!G195)),"YES", "NO")</f>
        <v>NO</v>
      </c>
      <c r="G195" t="str">
        <f>IF(ISNUMBER(SEARCH("ileocolonic anastomosis",ProVation!G195)),"YES", "NO")</f>
        <v>NO</v>
      </c>
      <c r="H195" s="2" t="str">
        <f t="shared" ref="H195:H250" si="60">IF(OR(E195="Yes",F195="Yes",G195="yes"), "YES", "NO")</f>
        <v>NO</v>
      </c>
      <c r="Q195" t="str">
        <f t="shared" si="51"/>
        <v>NO</v>
      </c>
      <c r="R195" t="str">
        <f t="shared" si="52"/>
        <v>NO</v>
      </c>
      <c r="S195" t="str">
        <f t="shared" si="53"/>
        <v>NO</v>
      </c>
      <c r="T195" t="str">
        <f t="shared" si="50"/>
        <v>NO</v>
      </c>
      <c r="U195" t="str">
        <f t="shared" si="54"/>
        <v>NO</v>
      </c>
      <c r="V195" t="str">
        <f t="shared" si="55"/>
        <v>NO</v>
      </c>
      <c r="W195" t="str">
        <f t="shared" ref="W195:W250" si="61">IF(AND(T195="Yes",S195="Yes"), "YES", "NO")</f>
        <v>NO</v>
      </c>
      <c r="X195" t="str">
        <f t="shared" si="56"/>
        <v>NO</v>
      </c>
      <c r="Y195" t="str">
        <f t="shared" si="57"/>
        <v>NO</v>
      </c>
      <c r="Z195" t="str">
        <f t="shared" si="58"/>
        <v>NO</v>
      </c>
      <c r="AA195">
        <f t="shared" si="59"/>
        <v>0</v>
      </c>
      <c r="AB195" s="11">
        <f>ProVation!H195</f>
        <v>0</v>
      </c>
      <c r="AC195" s="12">
        <f t="shared" ref="AC195:AC250" si="62">MINUTE(AB195)</f>
        <v>0</v>
      </c>
      <c r="AD195" t="str">
        <f t="shared" ref="AD195:AD250" si="63">IF(AND(H195="Yes",J195="NO"), "YES", "NO")</f>
        <v>NO</v>
      </c>
      <c r="AE195" t="str">
        <f t="shared" ref="AE195:AE250" si="64">IF(AND(AD195="Yes", AC195 &gt;5), "YES", "NO")</f>
        <v>NO</v>
      </c>
      <c r="AF195" s="14" t="str">
        <f t="shared" ref="AF195:AF250" si="65">IF(AD195="yes",AC195,"")</f>
        <v/>
      </c>
    </row>
    <row r="196" spans="1:32" ht="17.25" x14ac:dyDescent="0.3">
      <c r="A196">
        <f>ProVation!B196</f>
        <v>0</v>
      </c>
      <c r="B196" t="str">
        <f>LEFT(ProVation!E196, 10)</f>
        <v/>
      </c>
      <c r="C196">
        <f>ProVation!C196</f>
        <v>0</v>
      </c>
      <c r="D196">
        <f>ProVation!D196</f>
        <v>0</v>
      </c>
      <c r="E196" t="str">
        <f>IF(ISNUMBER(SEARCH("caecum",ProVation!G196)),"YES", "NO")</f>
        <v>NO</v>
      </c>
      <c r="F196" t="str">
        <f>IF(ISNUMBER(SEARCH("ileum",ProVation!G196)),"YES", "NO")</f>
        <v>NO</v>
      </c>
      <c r="G196" t="str">
        <f>IF(ISNUMBER(SEARCH("ileocolonic anastomosis",ProVation!G196)),"YES", "NO")</f>
        <v>NO</v>
      </c>
      <c r="H196" s="2" t="str">
        <f t="shared" si="60"/>
        <v>NO</v>
      </c>
      <c r="Q196" t="str">
        <f t="shared" si="51"/>
        <v>NO</v>
      </c>
      <c r="R196" t="str">
        <f t="shared" si="52"/>
        <v>NO</v>
      </c>
      <c r="S196" t="str">
        <f t="shared" si="53"/>
        <v>NO</v>
      </c>
      <c r="T196" t="str">
        <f t="shared" si="50"/>
        <v>NO</v>
      </c>
      <c r="U196" t="str">
        <f t="shared" si="54"/>
        <v>NO</v>
      </c>
      <c r="V196" t="str">
        <f t="shared" si="55"/>
        <v>NO</v>
      </c>
      <c r="W196" t="str">
        <f t="shared" si="61"/>
        <v>NO</v>
      </c>
      <c r="X196" t="str">
        <f t="shared" si="56"/>
        <v>NO</v>
      </c>
      <c r="Y196" t="str">
        <f t="shared" si="57"/>
        <v>NO</v>
      </c>
      <c r="Z196" t="str">
        <f t="shared" si="58"/>
        <v>NO</v>
      </c>
      <c r="AA196">
        <f t="shared" si="59"/>
        <v>0</v>
      </c>
      <c r="AB196" s="11">
        <f>ProVation!H196</f>
        <v>0</v>
      </c>
      <c r="AC196" s="12">
        <f t="shared" si="62"/>
        <v>0</v>
      </c>
      <c r="AD196" t="str">
        <f t="shared" si="63"/>
        <v>NO</v>
      </c>
      <c r="AE196" t="str">
        <f t="shared" si="64"/>
        <v>NO</v>
      </c>
      <c r="AF196" s="14" t="str">
        <f t="shared" si="65"/>
        <v/>
      </c>
    </row>
    <row r="197" spans="1:32" ht="17.25" x14ac:dyDescent="0.3">
      <c r="A197">
        <f>ProVation!B197</f>
        <v>0</v>
      </c>
      <c r="B197" t="str">
        <f>LEFT(ProVation!E197, 10)</f>
        <v/>
      </c>
      <c r="C197">
        <f>ProVation!C197</f>
        <v>0</v>
      </c>
      <c r="D197">
        <f>ProVation!D197</f>
        <v>0</v>
      </c>
      <c r="E197" t="str">
        <f>IF(ISNUMBER(SEARCH("caecum",ProVation!G197)),"YES", "NO")</f>
        <v>NO</v>
      </c>
      <c r="F197" t="str">
        <f>IF(ISNUMBER(SEARCH("ileum",ProVation!G197)),"YES", "NO")</f>
        <v>NO</v>
      </c>
      <c r="G197" t="str">
        <f>IF(ISNUMBER(SEARCH("ileocolonic anastomosis",ProVation!G197)),"YES", "NO")</f>
        <v>NO</v>
      </c>
      <c r="H197" s="2" t="str">
        <f t="shared" si="60"/>
        <v>NO</v>
      </c>
      <c r="Q197" t="str">
        <f t="shared" si="51"/>
        <v>NO</v>
      </c>
      <c r="R197" t="str">
        <f t="shared" si="52"/>
        <v>NO</v>
      </c>
      <c r="S197" t="str">
        <f t="shared" si="53"/>
        <v>NO</v>
      </c>
      <c r="T197" t="str">
        <f t="shared" si="50"/>
        <v>NO</v>
      </c>
      <c r="U197" t="str">
        <f t="shared" si="54"/>
        <v>NO</v>
      </c>
      <c r="V197" t="str">
        <f t="shared" si="55"/>
        <v>NO</v>
      </c>
      <c r="W197" t="str">
        <f t="shared" si="61"/>
        <v>NO</v>
      </c>
      <c r="X197" t="str">
        <f t="shared" si="56"/>
        <v>NO</v>
      </c>
      <c r="Y197" t="str">
        <f t="shared" si="57"/>
        <v>NO</v>
      </c>
      <c r="Z197" t="str">
        <f t="shared" si="58"/>
        <v>NO</v>
      </c>
      <c r="AA197">
        <f t="shared" si="59"/>
        <v>0</v>
      </c>
      <c r="AB197" s="11">
        <f>ProVation!H197</f>
        <v>0</v>
      </c>
      <c r="AC197" s="12">
        <f t="shared" si="62"/>
        <v>0</v>
      </c>
      <c r="AD197" t="str">
        <f t="shared" si="63"/>
        <v>NO</v>
      </c>
      <c r="AE197" t="str">
        <f t="shared" si="64"/>
        <v>NO</v>
      </c>
      <c r="AF197" s="14" t="str">
        <f t="shared" si="65"/>
        <v/>
      </c>
    </row>
    <row r="198" spans="1:32" ht="17.25" x14ac:dyDescent="0.3">
      <c r="A198">
        <f>ProVation!B198</f>
        <v>0</v>
      </c>
      <c r="B198" t="str">
        <f>LEFT(ProVation!E198, 10)</f>
        <v/>
      </c>
      <c r="C198">
        <f>ProVation!C198</f>
        <v>0</v>
      </c>
      <c r="D198">
        <f>ProVation!D198</f>
        <v>0</v>
      </c>
      <c r="E198" t="str">
        <f>IF(ISNUMBER(SEARCH("caecum",ProVation!G198)),"YES", "NO")</f>
        <v>NO</v>
      </c>
      <c r="F198" t="str">
        <f>IF(ISNUMBER(SEARCH("ileum",ProVation!G198)),"YES", "NO")</f>
        <v>NO</v>
      </c>
      <c r="G198" t="str">
        <f>IF(ISNUMBER(SEARCH("ileocolonic anastomosis",ProVation!G198)),"YES", "NO")</f>
        <v>NO</v>
      </c>
      <c r="H198" s="2" t="str">
        <f t="shared" si="60"/>
        <v>NO</v>
      </c>
      <c r="Q198" t="str">
        <f t="shared" si="51"/>
        <v>NO</v>
      </c>
      <c r="R198" t="str">
        <f t="shared" si="52"/>
        <v>NO</v>
      </c>
      <c r="S198" t="str">
        <f t="shared" si="53"/>
        <v>NO</v>
      </c>
      <c r="T198" t="str">
        <f t="shared" si="50"/>
        <v>NO</v>
      </c>
      <c r="U198" t="str">
        <f t="shared" si="54"/>
        <v>NO</v>
      </c>
      <c r="V198" t="str">
        <f t="shared" si="55"/>
        <v>NO</v>
      </c>
      <c r="W198" t="str">
        <f t="shared" si="61"/>
        <v>NO</v>
      </c>
      <c r="X198" t="str">
        <f t="shared" si="56"/>
        <v>NO</v>
      </c>
      <c r="Y198" t="str">
        <f t="shared" si="57"/>
        <v>NO</v>
      </c>
      <c r="Z198" t="str">
        <f t="shared" si="58"/>
        <v>NO</v>
      </c>
      <c r="AA198">
        <f t="shared" si="59"/>
        <v>0</v>
      </c>
      <c r="AB198" s="11">
        <f>ProVation!H198</f>
        <v>0</v>
      </c>
      <c r="AC198" s="12">
        <f t="shared" si="62"/>
        <v>0</v>
      </c>
      <c r="AD198" t="str">
        <f t="shared" si="63"/>
        <v>NO</v>
      </c>
      <c r="AE198" t="str">
        <f t="shared" si="64"/>
        <v>NO</v>
      </c>
      <c r="AF198" s="14" t="str">
        <f t="shared" si="65"/>
        <v/>
      </c>
    </row>
    <row r="199" spans="1:32" ht="17.25" x14ac:dyDescent="0.3">
      <c r="A199">
        <f>ProVation!B199</f>
        <v>0</v>
      </c>
      <c r="B199" t="str">
        <f>LEFT(ProVation!E199, 10)</f>
        <v/>
      </c>
      <c r="C199">
        <f>ProVation!C199</f>
        <v>0</v>
      </c>
      <c r="D199">
        <f>ProVation!D199</f>
        <v>0</v>
      </c>
      <c r="E199" t="str">
        <f>IF(ISNUMBER(SEARCH("caecum",ProVation!G199)),"YES", "NO")</f>
        <v>NO</v>
      </c>
      <c r="F199" t="str">
        <f>IF(ISNUMBER(SEARCH("ileum",ProVation!G199)),"YES", "NO")</f>
        <v>NO</v>
      </c>
      <c r="G199" t="str">
        <f>IF(ISNUMBER(SEARCH("ileocolonic anastomosis",ProVation!G199)),"YES", "NO")</f>
        <v>NO</v>
      </c>
      <c r="H199" s="2" t="str">
        <f t="shared" si="60"/>
        <v>NO</v>
      </c>
      <c r="Q199" t="str">
        <f t="shared" si="51"/>
        <v>NO</v>
      </c>
      <c r="R199" t="str">
        <f t="shared" si="52"/>
        <v>NO</v>
      </c>
      <c r="S199" t="str">
        <f t="shared" si="53"/>
        <v>NO</v>
      </c>
      <c r="T199" t="str">
        <f t="shared" si="50"/>
        <v>NO</v>
      </c>
      <c r="U199" t="str">
        <f t="shared" si="54"/>
        <v>NO</v>
      </c>
      <c r="V199" t="str">
        <f t="shared" si="55"/>
        <v>NO</v>
      </c>
      <c r="W199" t="str">
        <f t="shared" si="61"/>
        <v>NO</v>
      </c>
      <c r="X199" t="str">
        <f t="shared" si="56"/>
        <v>NO</v>
      </c>
      <c r="Y199" t="str">
        <f t="shared" si="57"/>
        <v>NO</v>
      </c>
      <c r="Z199" t="str">
        <f t="shared" si="58"/>
        <v>NO</v>
      </c>
      <c r="AA199">
        <f t="shared" si="59"/>
        <v>0</v>
      </c>
      <c r="AB199" s="11">
        <f>ProVation!H199</f>
        <v>0</v>
      </c>
      <c r="AC199" s="12">
        <f t="shared" si="62"/>
        <v>0</v>
      </c>
      <c r="AD199" t="str">
        <f t="shared" si="63"/>
        <v>NO</v>
      </c>
      <c r="AE199" t="str">
        <f t="shared" si="64"/>
        <v>NO</v>
      </c>
      <c r="AF199" s="14" t="str">
        <f t="shared" si="65"/>
        <v/>
      </c>
    </row>
    <row r="200" spans="1:32" ht="17.25" x14ac:dyDescent="0.3">
      <c r="A200">
        <f>ProVation!B200</f>
        <v>0</v>
      </c>
      <c r="B200" t="str">
        <f>LEFT(ProVation!E200, 10)</f>
        <v/>
      </c>
      <c r="C200">
        <f>ProVation!C200</f>
        <v>0</v>
      </c>
      <c r="D200">
        <f>ProVation!D200</f>
        <v>0</v>
      </c>
      <c r="E200" t="str">
        <f>IF(ISNUMBER(SEARCH("caecum",ProVation!G200)),"YES", "NO")</f>
        <v>NO</v>
      </c>
      <c r="F200" t="str">
        <f>IF(ISNUMBER(SEARCH("ileum",ProVation!G200)),"YES", "NO")</f>
        <v>NO</v>
      </c>
      <c r="G200" t="str">
        <f>IF(ISNUMBER(SEARCH("ileocolonic anastomosis",ProVation!G200)),"YES", "NO")</f>
        <v>NO</v>
      </c>
      <c r="H200" s="2" t="str">
        <f t="shared" si="60"/>
        <v>NO</v>
      </c>
      <c r="Q200" t="str">
        <f t="shared" si="51"/>
        <v>NO</v>
      </c>
      <c r="R200" t="str">
        <f t="shared" si="52"/>
        <v>NO</v>
      </c>
      <c r="S200" t="str">
        <f t="shared" si="53"/>
        <v>NO</v>
      </c>
      <c r="T200" t="str">
        <f t="shared" si="50"/>
        <v>NO</v>
      </c>
      <c r="U200" t="str">
        <f t="shared" si="54"/>
        <v>NO</v>
      </c>
      <c r="V200" t="str">
        <f t="shared" si="55"/>
        <v>NO</v>
      </c>
      <c r="W200" t="str">
        <f t="shared" si="61"/>
        <v>NO</v>
      </c>
      <c r="X200" t="str">
        <f t="shared" si="56"/>
        <v>NO</v>
      </c>
      <c r="Y200" t="str">
        <f t="shared" si="57"/>
        <v>NO</v>
      </c>
      <c r="Z200" t="str">
        <f t="shared" si="58"/>
        <v>NO</v>
      </c>
      <c r="AA200">
        <f t="shared" si="59"/>
        <v>0</v>
      </c>
      <c r="AB200" s="11">
        <f>ProVation!H200</f>
        <v>0</v>
      </c>
      <c r="AC200" s="12">
        <f t="shared" si="62"/>
        <v>0</v>
      </c>
      <c r="AD200" t="str">
        <f t="shared" si="63"/>
        <v>NO</v>
      </c>
      <c r="AE200" t="str">
        <f t="shared" si="64"/>
        <v>NO</v>
      </c>
      <c r="AF200" s="14" t="str">
        <f t="shared" si="65"/>
        <v/>
      </c>
    </row>
    <row r="201" spans="1:32" ht="17.25" x14ac:dyDescent="0.3">
      <c r="A201">
        <f>ProVation!B201</f>
        <v>0</v>
      </c>
      <c r="B201" t="str">
        <f>LEFT(ProVation!E201, 10)</f>
        <v/>
      </c>
      <c r="C201">
        <f>ProVation!C201</f>
        <v>0</v>
      </c>
      <c r="D201">
        <f>ProVation!D201</f>
        <v>0</v>
      </c>
      <c r="E201" t="str">
        <f>IF(ISNUMBER(SEARCH("caecum",ProVation!G201)),"YES", "NO")</f>
        <v>NO</v>
      </c>
      <c r="F201" t="str">
        <f>IF(ISNUMBER(SEARCH("ileum",ProVation!G201)),"YES", "NO")</f>
        <v>NO</v>
      </c>
      <c r="G201" t="str">
        <f>IF(ISNUMBER(SEARCH("ileocolonic anastomosis",ProVation!G201)),"YES", "NO")</f>
        <v>NO</v>
      </c>
      <c r="H201" s="2" t="str">
        <f t="shared" si="60"/>
        <v>NO</v>
      </c>
      <c r="Q201" t="str">
        <f t="shared" si="51"/>
        <v>NO</v>
      </c>
      <c r="R201" t="str">
        <f t="shared" si="52"/>
        <v>NO</v>
      </c>
      <c r="S201" t="str">
        <f t="shared" si="53"/>
        <v>NO</v>
      </c>
      <c r="T201" t="str">
        <f t="shared" si="50"/>
        <v>NO</v>
      </c>
      <c r="U201" t="str">
        <f t="shared" si="54"/>
        <v>NO</v>
      </c>
      <c r="V201" t="str">
        <f t="shared" si="55"/>
        <v>NO</v>
      </c>
      <c r="W201" t="str">
        <f t="shared" si="61"/>
        <v>NO</v>
      </c>
      <c r="X201" t="str">
        <f t="shared" si="56"/>
        <v>NO</v>
      </c>
      <c r="Y201" t="str">
        <f t="shared" si="57"/>
        <v>NO</v>
      </c>
      <c r="Z201" t="str">
        <f t="shared" si="58"/>
        <v>NO</v>
      </c>
      <c r="AA201">
        <f t="shared" si="59"/>
        <v>0</v>
      </c>
      <c r="AB201" s="11">
        <f>ProVation!H201</f>
        <v>0</v>
      </c>
      <c r="AC201" s="12">
        <f t="shared" si="62"/>
        <v>0</v>
      </c>
      <c r="AD201" t="str">
        <f t="shared" si="63"/>
        <v>NO</v>
      </c>
      <c r="AE201" t="str">
        <f t="shared" si="64"/>
        <v>NO</v>
      </c>
      <c r="AF201" s="14" t="str">
        <f t="shared" si="65"/>
        <v/>
      </c>
    </row>
    <row r="202" spans="1:32" ht="17.25" x14ac:dyDescent="0.3">
      <c r="A202">
        <f>ProVation!B202</f>
        <v>0</v>
      </c>
      <c r="B202" t="str">
        <f>LEFT(ProVation!E202, 10)</f>
        <v/>
      </c>
      <c r="C202">
        <f>ProVation!C202</f>
        <v>0</v>
      </c>
      <c r="D202">
        <f>ProVation!D202</f>
        <v>0</v>
      </c>
      <c r="E202" t="str">
        <f>IF(ISNUMBER(SEARCH("caecum",ProVation!G202)),"YES", "NO")</f>
        <v>NO</v>
      </c>
      <c r="F202" t="str">
        <f>IF(ISNUMBER(SEARCH("ileum",ProVation!G202)),"YES", "NO")</f>
        <v>NO</v>
      </c>
      <c r="G202" t="str">
        <f>IF(ISNUMBER(SEARCH("ileocolonic anastomosis",ProVation!G202)),"YES", "NO")</f>
        <v>NO</v>
      </c>
      <c r="H202" s="2" t="str">
        <f t="shared" si="60"/>
        <v>NO</v>
      </c>
      <c r="Q202" t="str">
        <f t="shared" si="51"/>
        <v>NO</v>
      </c>
      <c r="R202" t="str">
        <f t="shared" si="52"/>
        <v>NO</v>
      </c>
      <c r="S202" t="str">
        <f t="shared" si="53"/>
        <v>NO</v>
      </c>
      <c r="T202" t="str">
        <f t="shared" si="50"/>
        <v>NO</v>
      </c>
      <c r="U202" t="str">
        <f t="shared" si="54"/>
        <v>NO</v>
      </c>
      <c r="V202" t="str">
        <f t="shared" si="55"/>
        <v>NO</v>
      </c>
      <c r="W202" t="str">
        <f t="shared" si="61"/>
        <v>NO</v>
      </c>
      <c r="X202" t="str">
        <f t="shared" si="56"/>
        <v>NO</v>
      </c>
      <c r="Y202" t="str">
        <f t="shared" si="57"/>
        <v>NO</v>
      </c>
      <c r="Z202" t="str">
        <f t="shared" si="58"/>
        <v>NO</v>
      </c>
      <c r="AA202">
        <f t="shared" si="59"/>
        <v>0</v>
      </c>
      <c r="AB202" s="11">
        <f>ProVation!H202</f>
        <v>0</v>
      </c>
      <c r="AC202" s="12">
        <f t="shared" si="62"/>
        <v>0</v>
      </c>
      <c r="AD202" t="str">
        <f t="shared" si="63"/>
        <v>NO</v>
      </c>
      <c r="AE202" t="str">
        <f t="shared" si="64"/>
        <v>NO</v>
      </c>
      <c r="AF202" s="14" t="str">
        <f t="shared" si="65"/>
        <v/>
      </c>
    </row>
    <row r="203" spans="1:32" ht="17.25" x14ac:dyDescent="0.3">
      <c r="A203">
        <f>ProVation!B203</f>
        <v>0</v>
      </c>
      <c r="B203" t="str">
        <f>LEFT(ProVation!E203, 10)</f>
        <v/>
      </c>
      <c r="C203">
        <f>ProVation!C203</f>
        <v>0</v>
      </c>
      <c r="D203">
        <f>ProVation!D203</f>
        <v>0</v>
      </c>
      <c r="E203" t="str">
        <f>IF(ISNUMBER(SEARCH("caecum",ProVation!G203)),"YES", "NO")</f>
        <v>NO</v>
      </c>
      <c r="F203" t="str">
        <f>IF(ISNUMBER(SEARCH("ileum",ProVation!G203)),"YES", "NO")</f>
        <v>NO</v>
      </c>
      <c r="G203" t="str">
        <f>IF(ISNUMBER(SEARCH("ileocolonic anastomosis",ProVation!G203)),"YES", "NO")</f>
        <v>NO</v>
      </c>
      <c r="H203" s="2" t="str">
        <f t="shared" si="60"/>
        <v>NO</v>
      </c>
      <c r="Q203" t="str">
        <f t="shared" si="51"/>
        <v>NO</v>
      </c>
      <c r="R203" t="str">
        <f t="shared" si="52"/>
        <v>NO</v>
      </c>
      <c r="S203" t="str">
        <f t="shared" si="53"/>
        <v>NO</v>
      </c>
      <c r="T203" t="str">
        <f t="shared" si="50"/>
        <v>NO</v>
      </c>
      <c r="U203" t="str">
        <f t="shared" si="54"/>
        <v>NO</v>
      </c>
      <c r="V203" t="str">
        <f t="shared" si="55"/>
        <v>NO</v>
      </c>
      <c r="W203" t="str">
        <f t="shared" si="61"/>
        <v>NO</v>
      </c>
      <c r="X203" t="str">
        <f t="shared" si="56"/>
        <v>NO</v>
      </c>
      <c r="Y203" t="str">
        <f t="shared" si="57"/>
        <v>NO</v>
      </c>
      <c r="Z203" t="str">
        <f t="shared" si="58"/>
        <v>NO</v>
      </c>
      <c r="AA203">
        <f t="shared" si="59"/>
        <v>0</v>
      </c>
      <c r="AB203" s="11">
        <f>ProVation!H203</f>
        <v>0</v>
      </c>
      <c r="AC203" s="12">
        <f t="shared" si="62"/>
        <v>0</v>
      </c>
      <c r="AD203" t="str">
        <f t="shared" si="63"/>
        <v>NO</v>
      </c>
      <c r="AE203" t="str">
        <f t="shared" si="64"/>
        <v>NO</v>
      </c>
      <c r="AF203" s="14" t="str">
        <f t="shared" si="65"/>
        <v/>
      </c>
    </row>
    <row r="204" spans="1:32" ht="17.25" x14ac:dyDescent="0.3">
      <c r="A204">
        <f>ProVation!B204</f>
        <v>0</v>
      </c>
      <c r="B204" t="str">
        <f>LEFT(ProVation!E204, 10)</f>
        <v/>
      </c>
      <c r="C204">
        <f>ProVation!C204</f>
        <v>0</v>
      </c>
      <c r="D204">
        <f>ProVation!D204</f>
        <v>0</v>
      </c>
      <c r="E204" t="str">
        <f>IF(ISNUMBER(SEARCH("caecum",ProVation!G204)),"YES", "NO")</f>
        <v>NO</v>
      </c>
      <c r="F204" t="str">
        <f>IF(ISNUMBER(SEARCH("ileum",ProVation!G204)),"YES", "NO")</f>
        <v>NO</v>
      </c>
      <c r="G204" t="str">
        <f>IF(ISNUMBER(SEARCH("ileocolonic anastomosis",ProVation!G204)),"YES", "NO")</f>
        <v>NO</v>
      </c>
      <c r="H204" s="2" t="str">
        <f t="shared" si="60"/>
        <v>NO</v>
      </c>
      <c r="Q204" t="str">
        <f t="shared" si="51"/>
        <v>NO</v>
      </c>
      <c r="R204" t="str">
        <f t="shared" si="52"/>
        <v>NO</v>
      </c>
      <c r="S204" t="str">
        <f t="shared" si="53"/>
        <v>NO</v>
      </c>
      <c r="T204" t="str">
        <f t="shared" si="50"/>
        <v>NO</v>
      </c>
      <c r="U204" t="str">
        <f t="shared" si="54"/>
        <v>NO</v>
      </c>
      <c r="V204" t="str">
        <f t="shared" si="55"/>
        <v>NO</v>
      </c>
      <c r="W204" t="str">
        <f t="shared" si="61"/>
        <v>NO</v>
      </c>
      <c r="X204" t="str">
        <f t="shared" si="56"/>
        <v>NO</v>
      </c>
      <c r="Y204" t="str">
        <f t="shared" si="57"/>
        <v>NO</v>
      </c>
      <c r="Z204" t="str">
        <f t="shared" si="58"/>
        <v>NO</v>
      </c>
      <c r="AA204">
        <f t="shared" si="59"/>
        <v>0</v>
      </c>
      <c r="AB204" s="11">
        <f>ProVation!H204</f>
        <v>0</v>
      </c>
      <c r="AC204" s="12">
        <f t="shared" si="62"/>
        <v>0</v>
      </c>
      <c r="AD204" t="str">
        <f t="shared" si="63"/>
        <v>NO</v>
      </c>
      <c r="AE204" t="str">
        <f t="shared" si="64"/>
        <v>NO</v>
      </c>
      <c r="AF204" s="14" t="str">
        <f t="shared" si="65"/>
        <v/>
      </c>
    </row>
    <row r="205" spans="1:32" ht="17.25" x14ac:dyDescent="0.3">
      <c r="A205">
        <f>ProVation!B205</f>
        <v>0</v>
      </c>
      <c r="B205" t="str">
        <f>LEFT(ProVation!E205, 10)</f>
        <v/>
      </c>
      <c r="C205">
        <f>ProVation!C205</f>
        <v>0</v>
      </c>
      <c r="D205">
        <f>ProVation!D205</f>
        <v>0</v>
      </c>
      <c r="E205" t="str">
        <f>IF(ISNUMBER(SEARCH("caecum",ProVation!G205)),"YES", "NO")</f>
        <v>NO</v>
      </c>
      <c r="F205" t="str">
        <f>IF(ISNUMBER(SEARCH("ileum",ProVation!G205)),"YES", "NO")</f>
        <v>NO</v>
      </c>
      <c r="G205" t="str">
        <f>IF(ISNUMBER(SEARCH("ileocolonic anastomosis",ProVation!G205)),"YES", "NO")</f>
        <v>NO</v>
      </c>
      <c r="H205" s="2" t="str">
        <f t="shared" si="60"/>
        <v>NO</v>
      </c>
      <c r="Q205" t="str">
        <f t="shared" si="51"/>
        <v>NO</v>
      </c>
      <c r="R205" t="str">
        <f t="shared" si="52"/>
        <v>NO</v>
      </c>
      <c r="S205" t="str">
        <f t="shared" si="53"/>
        <v>NO</v>
      </c>
      <c r="T205" t="str">
        <f t="shared" si="50"/>
        <v>NO</v>
      </c>
      <c r="U205" t="str">
        <f t="shared" si="54"/>
        <v>NO</v>
      </c>
      <c r="V205" t="str">
        <f t="shared" si="55"/>
        <v>NO</v>
      </c>
      <c r="W205" t="str">
        <f t="shared" si="61"/>
        <v>NO</v>
      </c>
      <c r="X205" t="str">
        <f t="shared" si="56"/>
        <v>NO</v>
      </c>
      <c r="Y205" t="str">
        <f t="shared" si="57"/>
        <v>NO</v>
      </c>
      <c r="Z205" t="str">
        <f t="shared" si="58"/>
        <v>NO</v>
      </c>
      <c r="AA205">
        <f t="shared" si="59"/>
        <v>0</v>
      </c>
      <c r="AB205" s="11">
        <f>ProVation!H205</f>
        <v>0</v>
      </c>
      <c r="AC205" s="12">
        <f t="shared" si="62"/>
        <v>0</v>
      </c>
      <c r="AD205" t="str">
        <f t="shared" si="63"/>
        <v>NO</v>
      </c>
      <c r="AE205" t="str">
        <f t="shared" si="64"/>
        <v>NO</v>
      </c>
      <c r="AF205" s="14" t="str">
        <f t="shared" si="65"/>
        <v/>
      </c>
    </row>
    <row r="206" spans="1:32" ht="17.25" x14ac:dyDescent="0.3">
      <c r="A206">
        <f>ProVation!B206</f>
        <v>0</v>
      </c>
      <c r="B206" t="str">
        <f>LEFT(ProVation!E206, 10)</f>
        <v/>
      </c>
      <c r="C206">
        <f>ProVation!C206</f>
        <v>0</v>
      </c>
      <c r="D206">
        <f>ProVation!D206</f>
        <v>0</v>
      </c>
      <c r="E206" t="str">
        <f>IF(ISNUMBER(SEARCH("caecum",ProVation!G206)),"YES", "NO")</f>
        <v>NO</v>
      </c>
      <c r="F206" t="str">
        <f>IF(ISNUMBER(SEARCH("ileum",ProVation!G206)),"YES", "NO")</f>
        <v>NO</v>
      </c>
      <c r="G206" t="str">
        <f>IF(ISNUMBER(SEARCH("ileocolonic anastomosis",ProVation!G206)),"YES", "NO")</f>
        <v>NO</v>
      </c>
      <c r="H206" s="2" t="str">
        <f t="shared" si="60"/>
        <v>NO</v>
      </c>
      <c r="Q206" t="str">
        <f t="shared" si="51"/>
        <v>NO</v>
      </c>
      <c r="R206" t="str">
        <f t="shared" si="52"/>
        <v>NO</v>
      </c>
      <c r="S206" t="str">
        <f t="shared" si="53"/>
        <v>NO</v>
      </c>
      <c r="T206" t="str">
        <f t="shared" si="50"/>
        <v>NO</v>
      </c>
      <c r="U206" t="str">
        <f t="shared" si="54"/>
        <v>NO</v>
      </c>
      <c r="V206" t="str">
        <f t="shared" si="55"/>
        <v>NO</v>
      </c>
      <c r="W206" t="str">
        <f t="shared" si="61"/>
        <v>NO</v>
      </c>
      <c r="X206" t="str">
        <f t="shared" si="56"/>
        <v>NO</v>
      </c>
      <c r="Y206" t="str">
        <f t="shared" si="57"/>
        <v>NO</v>
      </c>
      <c r="Z206" t="str">
        <f t="shared" si="58"/>
        <v>NO</v>
      </c>
      <c r="AA206">
        <f t="shared" si="59"/>
        <v>0</v>
      </c>
      <c r="AB206" s="11">
        <f>ProVation!H206</f>
        <v>0</v>
      </c>
      <c r="AC206" s="12">
        <f t="shared" si="62"/>
        <v>0</v>
      </c>
      <c r="AD206" t="str">
        <f t="shared" si="63"/>
        <v>NO</v>
      </c>
      <c r="AE206" t="str">
        <f t="shared" si="64"/>
        <v>NO</v>
      </c>
      <c r="AF206" s="14" t="str">
        <f t="shared" si="65"/>
        <v/>
      </c>
    </row>
    <row r="207" spans="1:32" ht="17.25" x14ac:dyDescent="0.3">
      <c r="A207">
        <f>ProVation!B207</f>
        <v>0</v>
      </c>
      <c r="B207" t="str">
        <f>LEFT(ProVation!E207, 10)</f>
        <v/>
      </c>
      <c r="C207">
        <f>ProVation!C207</f>
        <v>0</v>
      </c>
      <c r="D207">
        <f>ProVation!D207</f>
        <v>0</v>
      </c>
      <c r="E207" t="str">
        <f>IF(ISNUMBER(SEARCH("caecum",ProVation!G207)),"YES", "NO")</f>
        <v>NO</v>
      </c>
      <c r="F207" t="str">
        <f>IF(ISNUMBER(SEARCH("ileum",ProVation!G207)),"YES", "NO")</f>
        <v>NO</v>
      </c>
      <c r="G207" t="str">
        <f>IF(ISNUMBER(SEARCH("ileocolonic anastomosis",ProVation!G207)),"YES", "NO")</f>
        <v>NO</v>
      </c>
      <c r="H207" s="2" t="str">
        <f t="shared" si="60"/>
        <v>NO</v>
      </c>
      <c r="Q207" t="str">
        <f t="shared" si="51"/>
        <v>NO</v>
      </c>
      <c r="R207" t="str">
        <f t="shared" si="52"/>
        <v>NO</v>
      </c>
      <c r="S207" t="str">
        <f t="shared" si="53"/>
        <v>NO</v>
      </c>
      <c r="T207" t="str">
        <f t="shared" si="50"/>
        <v>NO</v>
      </c>
      <c r="U207" t="str">
        <f t="shared" si="54"/>
        <v>NO</v>
      </c>
      <c r="V207" t="str">
        <f t="shared" si="55"/>
        <v>NO</v>
      </c>
      <c r="W207" t="str">
        <f t="shared" si="61"/>
        <v>NO</v>
      </c>
      <c r="X207" t="str">
        <f t="shared" si="56"/>
        <v>NO</v>
      </c>
      <c r="Y207" t="str">
        <f t="shared" si="57"/>
        <v>NO</v>
      </c>
      <c r="Z207" t="str">
        <f t="shared" si="58"/>
        <v>NO</v>
      </c>
      <c r="AA207">
        <f t="shared" si="59"/>
        <v>0</v>
      </c>
      <c r="AB207" s="11">
        <f>ProVation!H207</f>
        <v>0</v>
      </c>
      <c r="AC207" s="12">
        <f t="shared" si="62"/>
        <v>0</v>
      </c>
      <c r="AD207" t="str">
        <f t="shared" si="63"/>
        <v>NO</v>
      </c>
      <c r="AE207" t="str">
        <f t="shared" si="64"/>
        <v>NO</v>
      </c>
      <c r="AF207" s="14" t="str">
        <f t="shared" si="65"/>
        <v/>
      </c>
    </row>
    <row r="208" spans="1:32" ht="17.25" x14ac:dyDescent="0.3">
      <c r="A208">
        <f>ProVation!B208</f>
        <v>0</v>
      </c>
      <c r="B208" t="str">
        <f>LEFT(ProVation!E208, 10)</f>
        <v/>
      </c>
      <c r="C208">
        <f>ProVation!C208</f>
        <v>0</v>
      </c>
      <c r="D208">
        <f>ProVation!D208</f>
        <v>0</v>
      </c>
      <c r="E208" t="str">
        <f>IF(ISNUMBER(SEARCH("caecum",ProVation!G208)),"YES", "NO")</f>
        <v>NO</v>
      </c>
      <c r="F208" t="str">
        <f>IF(ISNUMBER(SEARCH("ileum",ProVation!G208)),"YES", "NO")</f>
        <v>NO</v>
      </c>
      <c r="G208" t="str">
        <f>IF(ISNUMBER(SEARCH("ileocolonic anastomosis",ProVation!G208)),"YES", "NO")</f>
        <v>NO</v>
      </c>
      <c r="H208" s="2" t="str">
        <f t="shared" si="60"/>
        <v>NO</v>
      </c>
      <c r="Q208" t="str">
        <f t="shared" si="51"/>
        <v>NO</v>
      </c>
      <c r="R208" t="str">
        <f t="shared" si="52"/>
        <v>NO</v>
      </c>
      <c r="S208" t="str">
        <f t="shared" si="53"/>
        <v>NO</v>
      </c>
      <c r="T208" t="str">
        <f t="shared" si="50"/>
        <v>NO</v>
      </c>
      <c r="U208" t="str">
        <f t="shared" si="54"/>
        <v>NO</v>
      </c>
      <c r="V208" t="str">
        <f t="shared" si="55"/>
        <v>NO</v>
      </c>
      <c r="W208" t="str">
        <f t="shared" si="61"/>
        <v>NO</v>
      </c>
      <c r="X208" t="str">
        <f t="shared" si="56"/>
        <v>NO</v>
      </c>
      <c r="Y208" t="str">
        <f t="shared" si="57"/>
        <v>NO</v>
      </c>
      <c r="Z208" t="str">
        <f t="shared" si="58"/>
        <v>NO</v>
      </c>
      <c r="AA208">
        <f t="shared" si="59"/>
        <v>0</v>
      </c>
      <c r="AB208" s="11">
        <f>ProVation!H208</f>
        <v>0</v>
      </c>
      <c r="AC208" s="12">
        <f t="shared" si="62"/>
        <v>0</v>
      </c>
      <c r="AD208" t="str">
        <f t="shared" si="63"/>
        <v>NO</v>
      </c>
      <c r="AE208" t="str">
        <f t="shared" si="64"/>
        <v>NO</v>
      </c>
      <c r="AF208" s="14" t="str">
        <f t="shared" si="65"/>
        <v/>
      </c>
    </row>
    <row r="209" spans="1:32" ht="17.25" x14ac:dyDescent="0.3">
      <c r="A209">
        <f>ProVation!B209</f>
        <v>0</v>
      </c>
      <c r="B209" t="str">
        <f>LEFT(ProVation!E209, 10)</f>
        <v/>
      </c>
      <c r="C209">
        <f>ProVation!C209</f>
        <v>0</v>
      </c>
      <c r="D209">
        <f>ProVation!D209</f>
        <v>0</v>
      </c>
      <c r="E209" t="str">
        <f>IF(ISNUMBER(SEARCH("caecum",ProVation!G209)),"YES", "NO")</f>
        <v>NO</v>
      </c>
      <c r="F209" t="str">
        <f>IF(ISNUMBER(SEARCH("ileum",ProVation!G209)),"YES", "NO")</f>
        <v>NO</v>
      </c>
      <c r="G209" t="str">
        <f>IF(ISNUMBER(SEARCH("ileocolonic anastomosis",ProVation!G209)),"YES", "NO")</f>
        <v>NO</v>
      </c>
      <c r="H209" s="2" t="str">
        <f t="shared" si="60"/>
        <v>NO</v>
      </c>
      <c r="Q209" t="str">
        <f t="shared" si="51"/>
        <v>NO</v>
      </c>
      <c r="R209" t="str">
        <f t="shared" si="52"/>
        <v>NO</v>
      </c>
      <c r="S209" t="str">
        <f t="shared" si="53"/>
        <v>NO</v>
      </c>
      <c r="T209" t="str">
        <f t="shared" si="50"/>
        <v>NO</v>
      </c>
      <c r="U209" t="str">
        <f t="shared" si="54"/>
        <v>NO</v>
      </c>
      <c r="V209" t="str">
        <f t="shared" si="55"/>
        <v>NO</v>
      </c>
      <c r="W209" t="str">
        <f t="shared" si="61"/>
        <v>NO</v>
      </c>
      <c r="X209" t="str">
        <f t="shared" si="56"/>
        <v>NO</v>
      </c>
      <c r="Y209" t="str">
        <f t="shared" si="57"/>
        <v>NO</v>
      </c>
      <c r="Z209" t="str">
        <f t="shared" si="58"/>
        <v>NO</v>
      </c>
      <c r="AA209">
        <f t="shared" si="59"/>
        <v>0</v>
      </c>
      <c r="AB209" s="11">
        <f>ProVation!H209</f>
        <v>0</v>
      </c>
      <c r="AC209" s="12">
        <f t="shared" si="62"/>
        <v>0</v>
      </c>
      <c r="AD209" t="str">
        <f t="shared" si="63"/>
        <v>NO</v>
      </c>
      <c r="AE209" t="str">
        <f t="shared" si="64"/>
        <v>NO</v>
      </c>
      <c r="AF209" s="14" t="str">
        <f t="shared" si="65"/>
        <v/>
      </c>
    </row>
    <row r="210" spans="1:32" ht="17.25" x14ac:dyDescent="0.3">
      <c r="A210">
        <f>ProVation!B210</f>
        <v>0</v>
      </c>
      <c r="B210" t="str">
        <f>LEFT(ProVation!E210, 10)</f>
        <v/>
      </c>
      <c r="C210">
        <f>ProVation!C210</f>
        <v>0</v>
      </c>
      <c r="D210">
        <f>ProVation!D210</f>
        <v>0</v>
      </c>
      <c r="E210" t="str">
        <f>IF(ISNUMBER(SEARCH("caecum",ProVation!G210)),"YES", "NO")</f>
        <v>NO</v>
      </c>
      <c r="F210" t="str">
        <f>IF(ISNUMBER(SEARCH("ileum",ProVation!G210)),"YES", "NO")</f>
        <v>NO</v>
      </c>
      <c r="G210" t="str">
        <f>IF(ISNUMBER(SEARCH("ileocolonic anastomosis",ProVation!G210)),"YES", "NO")</f>
        <v>NO</v>
      </c>
      <c r="H210" s="2" t="str">
        <f t="shared" si="60"/>
        <v>NO</v>
      </c>
      <c r="Q210" t="str">
        <f t="shared" si="51"/>
        <v>NO</v>
      </c>
      <c r="R210" t="str">
        <f t="shared" si="52"/>
        <v>NO</v>
      </c>
      <c r="S210" t="str">
        <f t="shared" si="53"/>
        <v>NO</v>
      </c>
      <c r="T210" t="str">
        <f t="shared" si="50"/>
        <v>NO</v>
      </c>
      <c r="U210" t="str">
        <f t="shared" si="54"/>
        <v>NO</v>
      </c>
      <c r="V210" t="str">
        <f t="shared" si="55"/>
        <v>NO</v>
      </c>
      <c r="W210" t="str">
        <f t="shared" si="61"/>
        <v>NO</v>
      </c>
      <c r="X210" t="str">
        <f t="shared" si="56"/>
        <v>NO</v>
      </c>
      <c r="Y210" t="str">
        <f t="shared" si="57"/>
        <v>NO</v>
      </c>
      <c r="Z210" t="str">
        <f t="shared" si="58"/>
        <v>NO</v>
      </c>
      <c r="AA210">
        <f t="shared" si="59"/>
        <v>0</v>
      </c>
      <c r="AB210" s="11">
        <f>ProVation!H210</f>
        <v>0</v>
      </c>
      <c r="AC210" s="12">
        <f t="shared" si="62"/>
        <v>0</v>
      </c>
      <c r="AD210" t="str">
        <f t="shared" si="63"/>
        <v>NO</v>
      </c>
      <c r="AE210" t="str">
        <f t="shared" si="64"/>
        <v>NO</v>
      </c>
      <c r="AF210" s="14" t="str">
        <f t="shared" si="65"/>
        <v/>
      </c>
    </row>
    <row r="211" spans="1:32" ht="17.25" x14ac:dyDescent="0.3">
      <c r="A211">
        <f>ProVation!B211</f>
        <v>0</v>
      </c>
      <c r="B211" t="str">
        <f>LEFT(ProVation!E211, 10)</f>
        <v/>
      </c>
      <c r="C211">
        <f>ProVation!C211</f>
        <v>0</v>
      </c>
      <c r="D211">
        <f>ProVation!D211</f>
        <v>0</v>
      </c>
      <c r="E211" t="str">
        <f>IF(ISNUMBER(SEARCH("caecum",ProVation!G211)),"YES", "NO")</f>
        <v>NO</v>
      </c>
      <c r="F211" t="str">
        <f>IF(ISNUMBER(SEARCH("ileum",ProVation!G211)),"YES", "NO")</f>
        <v>NO</v>
      </c>
      <c r="G211" t="str">
        <f>IF(ISNUMBER(SEARCH("ileocolonic anastomosis",ProVation!G211)),"YES", "NO")</f>
        <v>NO</v>
      </c>
      <c r="H211" s="2" t="str">
        <f t="shared" si="60"/>
        <v>NO</v>
      </c>
      <c r="Q211" t="str">
        <f t="shared" si="51"/>
        <v>NO</v>
      </c>
      <c r="R211" t="str">
        <f t="shared" si="52"/>
        <v>NO</v>
      </c>
      <c r="S211" t="str">
        <f t="shared" si="53"/>
        <v>NO</v>
      </c>
      <c r="T211" t="str">
        <f t="shared" si="50"/>
        <v>NO</v>
      </c>
      <c r="U211" t="str">
        <f t="shared" si="54"/>
        <v>NO</v>
      </c>
      <c r="V211" t="str">
        <f t="shared" si="55"/>
        <v>NO</v>
      </c>
      <c r="W211" t="str">
        <f t="shared" si="61"/>
        <v>NO</v>
      </c>
      <c r="X211" t="str">
        <f t="shared" si="56"/>
        <v>NO</v>
      </c>
      <c r="Y211" t="str">
        <f t="shared" si="57"/>
        <v>NO</v>
      </c>
      <c r="Z211" t="str">
        <f t="shared" si="58"/>
        <v>NO</v>
      </c>
      <c r="AA211">
        <f t="shared" si="59"/>
        <v>0</v>
      </c>
      <c r="AB211" s="11">
        <f>ProVation!H211</f>
        <v>0</v>
      </c>
      <c r="AC211" s="12">
        <f t="shared" si="62"/>
        <v>0</v>
      </c>
      <c r="AD211" t="str">
        <f t="shared" si="63"/>
        <v>NO</v>
      </c>
      <c r="AE211" t="str">
        <f t="shared" si="64"/>
        <v>NO</v>
      </c>
      <c r="AF211" s="14" t="str">
        <f t="shared" si="65"/>
        <v/>
      </c>
    </row>
    <row r="212" spans="1:32" ht="17.25" x14ac:dyDescent="0.3">
      <c r="A212">
        <f>ProVation!B212</f>
        <v>0</v>
      </c>
      <c r="B212" t="str">
        <f>LEFT(ProVation!E212, 10)</f>
        <v/>
      </c>
      <c r="C212">
        <f>ProVation!C212</f>
        <v>0</v>
      </c>
      <c r="D212">
        <f>ProVation!D212</f>
        <v>0</v>
      </c>
      <c r="E212" t="str">
        <f>IF(ISNUMBER(SEARCH("caecum",ProVation!G212)),"YES", "NO")</f>
        <v>NO</v>
      </c>
      <c r="F212" t="str">
        <f>IF(ISNUMBER(SEARCH("ileum",ProVation!G212)),"YES", "NO")</f>
        <v>NO</v>
      </c>
      <c r="G212" t="str">
        <f>IF(ISNUMBER(SEARCH("ileocolonic anastomosis",ProVation!G212)),"YES", "NO")</f>
        <v>NO</v>
      </c>
      <c r="H212" s="2" t="str">
        <f t="shared" si="60"/>
        <v>NO</v>
      </c>
      <c r="Q212" t="str">
        <f t="shared" si="51"/>
        <v>NO</v>
      </c>
      <c r="R212" t="str">
        <f t="shared" si="52"/>
        <v>NO</v>
      </c>
      <c r="S212" t="str">
        <f t="shared" si="53"/>
        <v>NO</v>
      </c>
      <c r="T212" t="str">
        <f t="shared" si="50"/>
        <v>NO</v>
      </c>
      <c r="U212" t="str">
        <f t="shared" si="54"/>
        <v>NO</v>
      </c>
      <c r="V212" t="str">
        <f t="shared" si="55"/>
        <v>NO</v>
      </c>
      <c r="W212" t="str">
        <f t="shared" si="61"/>
        <v>NO</v>
      </c>
      <c r="X212" t="str">
        <f t="shared" si="56"/>
        <v>NO</v>
      </c>
      <c r="Y212" t="str">
        <f t="shared" si="57"/>
        <v>NO</v>
      </c>
      <c r="Z212" t="str">
        <f t="shared" si="58"/>
        <v>NO</v>
      </c>
      <c r="AA212">
        <f t="shared" si="59"/>
        <v>0</v>
      </c>
      <c r="AB212" s="11">
        <f>ProVation!H212</f>
        <v>0</v>
      </c>
      <c r="AC212" s="12">
        <f t="shared" si="62"/>
        <v>0</v>
      </c>
      <c r="AD212" t="str">
        <f t="shared" si="63"/>
        <v>NO</v>
      </c>
      <c r="AE212" t="str">
        <f t="shared" si="64"/>
        <v>NO</v>
      </c>
      <c r="AF212" s="14" t="str">
        <f t="shared" si="65"/>
        <v/>
      </c>
    </row>
    <row r="213" spans="1:32" ht="17.25" x14ac:dyDescent="0.3">
      <c r="A213">
        <f>ProVation!B213</f>
        <v>0</v>
      </c>
      <c r="B213" t="str">
        <f>LEFT(ProVation!E213, 10)</f>
        <v/>
      </c>
      <c r="C213">
        <f>ProVation!C213</f>
        <v>0</v>
      </c>
      <c r="D213">
        <f>ProVation!D213</f>
        <v>0</v>
      </c>
      <c r="E213" t="str">
        <f>IF(ISNUMBER(SEARCH("caecum",ProVation!G213)),"YES", "NO")</f>
        <v>NO</v>
      </c>
      <c r="F213" t="str">
        <f>IF(ISNUMBER(SEARCH("ileum",ProVation!G213)),"YES", "NO")</f>
        <v>NO</v>
      </c>
      <c r="G213" t="str">
        <f>IF(ISNUMBER(SEARCH("ileocolonic anastomosis",ProVation!G213)),"YES", "NO")</f>
        <v>NO</v>
      </c>
      <c r="H213" s="2" t="str">
        <f t="shared" si="60"/>
        <v>NO</v>
      </c>
      <c r="Q213" t="str">
        <f t="shared" si="51"/>
        <v>NO</v>
      </c>
      <c r="R213" t="str">
        <f t="shared" si="52"/>
        <v>NO</v>
      </c>
      <c r="S213" t="str">
        <f t="shared" si="53"/>
        <v>NO</v>
      </c>
      <c r="T213" t="str">
        <f t="shared" si="50"/>
        <v>NO</v>
      </c>
      <c r="U213" t="str">
        <f t="shared" si="54"/>
        <v>NO</v>
      </c>
      <c r="V213" t="str">
        <f t="shared" si="55"/>
        <v>NO</v>
      </c>
      <c r="W213" t="str">
        <f t="shared" si="61"/>
        <v>NO</v>
      </c>
      <c r="X213" t="str">
        <f t="shared" si="56"/>
        <v>NO</v>
      </c>
      <c r="Y213" t="str">
        <f t="shared" si="57"/>
        <v>NO</v>
      </c>
      <c r="Z213" t="str">
        <f t="shared" si="58"/>
        <v>NO</v>
      </c>
      <c r="AA213">
        <f t="shared" si="59"/>
        <v>0</v>
      </c>
      <c r="AB213" s="11">
        <f>ProVation!H213</f>
        <v>0</v>
      </c>
      <c r="AC213" s="12">
        <f t="shared" si="62"/>
        <v>0</v>
      </c>
      <c r="AD213" t="str">
        <f t="shared" si="63"/>
        <v>NO</v>
      </c>
      <c r="AE213" t="str">
        <f t="shared" si="64"/>
        <v>NO</v>
      </c>
      <c r="AF213" s="14" t="str">
        <f t="shared" si="65"/>
        <v/>
      </c>
    </row>
    <row r="214" spans="1:32" ht="17.25" x14ac:dyDescent="0.3">
      <c r="A214">
        <f>ProVation!B214</f>
        <v>0</v>
      </c>
      <c r="B214" t="str">
        <f>LEFT(ProVation!E214, 10)</f>
        <v/>
      </c>
      <c r="C214">
        <f>ProVation!C214</f>
        <v>0</v>
      </c>
      <c r="D214">
        <f>ProVation!D214</f>
        <v>0</v>
      </c>
      <c r="E214" t="str">
        <f>IF(ISNUMBER(SEARCH("caecum",ProVation!G214)),"YES", "NO")</f>
        <v>NO</v>
      </c>
      <c r="F214" t="str">
        <f>IF(ISNUMBER(SEARCH("ileum",ProVation!G214)),"YES", "NO")</f>
        <v>NO</v>
      </c>
      <c r="G214" t="str">
        <f>IF(ISNUMBER(SEARCH("ileocolonic anastomosis",ProVation!G214)),"YES", "NO")</f>
        <v>NO</v>
      </c>
      <c r="H214" s="2" t="str">
        <f t="shared" si="60"/>
        <v>NO</v>
      </c>
      <c r="Q214" t="str">
        <f t="shared" si="51"/>
        <v>NO</v>
      </c>
      <c r="R214" t="str">
        <f t="shared" si="52"/>
        <v>NO</v>
      </c>
      <c r="S214" t="str">
        <f t="shared" si="53"/>
        <v>NO</v>
      </c>
      <c r="T214" t="str">
        <f t="shared" si="50"/>
        <v>NO</v>
      </c>
      <c r="U214" t="str">
        <f t="shared" si="54"/>
        <v>NO</v>
      </c>
      <c r="V214" t="str">
        <f t="shared" si="55"/>
        <v>NO</v>
      </c>
      <c r="W214" t="str">
        <f t="shared" si="61"/>
        <v>NO</v>
      </c>
      <c r="X214" t="str">
        <f t="shared" si="56"/>
        <v>NO</v>
      </c>
      <c r="Y214" t="str">
        <f t="shared" si="57"/>
        <v>NO</v>
      </c>
      <c r="Z214" t="str">
        <f t="shared" si="58"/>
        <v>NO</v>
      </c>
      <c r="AA214">
        <f t="shared" si="59"/>
        <v>0</v>
      </c>
      <c r="AB214" s="11">
        <f>ProVation!H214</f>
        <v>0</v>
      </c>
      <c r="AC214" s="12">
        <f t="shared" si="62"/>
        <v>0</v>
      </c>
      <c r="AD214" t="str">
        <f t="shared" si="63"/>
        <v>NO</v>
      </c>
      <c r="AE214" t="str">
        <f t="shared" si="64"/>
        <v>NO</v>
      </c>
      <c r="AF214" s="14" t="str">
        <f t="shared" si="65"/>
        <v/>
      </c>
    </row>
    <row r="215" spans="1:32" ht="17.25" x14ac:dyDescent="0.3">
      <c r="A215">
        <f>ProVation!B215</f>
        <v>0</v>
      </c>
      <c r="B215" t="str">
        <f>LEFT(ProVation!E215, 10)</f>
        <v/>
      </c>
      <c r="C215">
        <f>ProVation!C215</f>
        <v>0</v>
      </c>
      <c r="D215">
        <f>ProVation!D215</f>
        <v>0</v>
      </c>
      <c r="E215" t="str">
        <f>IF(ISNUMBER(SEARCH("caecum",ProVation!G215)),"YES", "NO")</f>
        <v>NO</v>
      </c>
      <c r="F215" t="str">
        <f>IF(ISNUMBER(SEARCH("ileum",ProVation!G215)),"YES", "NO")</f>
        <v>NO</v>
      </c>
      <c r="G215" t="str">
        <f>IF(ISNUMBER(SEARCH("ileocolonic anastomosis",ProVation!G215)),"YES", "NO")</f>
        <v>NO</v>
      </c>
      <c r="H215" s="2" t="str">
        <f t="shared" si="60"/>
        <v>NO</v>
      </c>
      <c r="Q215" t="str">
        <f t="shared" si="51"/>
        <v>NO</v>
      </c>
      <c r="R215" t="str">
        <f t="shared" si="52"/>
        <v>NO</v>
      </c>
      <c r="S215" t="str">
        <f t="shared" si="53"/>
        <v>NO</v>
      </c>
      <c r="T215" t="str">
        <f t="shared" si="50"/>
        <v>NO</v>
      </c>
      <c r="U215" t="str">
        <f t="shared" si="54"/>
        <v>NO</v>
      </c>
      <c r="V215" t="str">
        <f t="shared" si="55"/>
        <v>NO</v>
      </c>
      <c r="W215" t="str">
        <f t="shared" si="61"/>
        <v>NO</v>
      </c>
      <c r="X215" t="str">
        <f t="shared" si="56"/>
        <v>NO</v>
      </c>
      <c r="Y215" t="str">
        <f t="shared" si="57"/>
        <v>NO</v>
      </c>
      <c r="Z215" t="str">
        <f t="shared" si="58"/>
        <v>NO</v>
      </c>
      <c r="AA215">
        <f t="shared" si="59"/>
        <v>0</v>
      </c>
      <c r="AB215" s="11">
        <f>ProVation!H215</f>
        <v>0</v>
      </c>
      <c r="AC215" s="12">
        <f t="shared" si="62"/>
        <v>0</v>
      </c>
      <c r="AD215" t="str">
        <f t="shared" si="63"/>
        <v>NO</v>
      </c>
      <c r="AE215" t="str">
        <f t="shared" si="64"/>
        <v>NO</v>
      </c>
      <c r="AF215" s="14" t="str">
        <f t="shared" si="65"/>
        <v/>
      </c>
    </row>
    <row r="216" spans="1:32" ht="17.25" x14ac:dyDescent="0.3">
      <c r="A216">
        <f>ProVation!B216</f>
        <v>0</v>
      </c>
      <c r="B216" t="str">
        <f>LEFT(ProVation!E216, 10)</f>
        <v/>
      </c>
      <c r="C216">
        <f>ProVation!C216</f>
        <v>0</v>
      </c>
      <c r="D216">
        <f>ProVation!D216</f>
        <v>0</v>
      </c>
      <c r="E216" t="str">
        <f>IF(ISNUMBER(SEARCH("caecum",ProVation!G216)),"YES", "NO")</f>
        <v>NO</v>
      </c>
      <c r="F216" t="str">
        <f>IF(ISNUMBER(SEARCH("ileum",ProVation!G216)),"YES", "NO")</f>
        <v>NO</v>
      </c>
      <c r="G216" t="str">
        <f>IF(ISNUMBER(SEARCH("ileocolonic anastomosis",ProVation!G216)),"YES", "NO")</f>
        <v>NO</v>
      </c>
      <c r="H216" s="2" t="str">
        <f t="shared" si="60"/>
        <v>NO</v>
      </c>
      <c r="Q216" t="str">
        <f t="shared" si="51"/>
        <v>NO</v>
      </c>
      <c r="R216" t="str">
        <f t="shared" si="52"/>
        <v>NO</v>
      </c>
      <c r="S216" t="str">
        <f t="shared" si="53"/>
        <v>NO</v>
      </c>
      <c r="T216" t="str">
        <f t="shared" si="50"/>
        <v>NO</v>
      </c>
      <c r="U216" t="str">
        <f t="shared" si="54"/>
        <v>NO</v>
      </c>
      <c r="V216" t="str">
        <f t="shared" si="55"/>
        <v>NO</v>
      </c>
      <c r="W216" t="str">
        <f t="shared" si="61"/>
        <v>NO</v>
      </c>
      <c r="X216" t="str">
        <f t="shared" si="56"/>
        <v>NO</v>
      </c>
      <c r="Y216" t="str">
        <f t="shared" si="57"/>
        <v>NO</v>
      </c>
      <c r="Z216" t="str">
        <f t="shared" si="58"/>
        <v>NO</v>
      </c>
      <c r="AA216">
        <f t="shared" si="59"/>
        <v>0</v>
      </c>
      <c r="AB216" s="11">
        <f>ProVation!H216</f>
        <v>0</v>
      </c>
      <c r="AC216" s="12">
        <f t="shared" si="62"/>
        <v>0</v>
      </c>
      <c r="AD216" t="str">
        <f t="shared" si="63"/>
        <v>NO</v>
      </c>
      <c r="AE216" t="str">
        <f t="shared" si="64"/>
        <v>NO</v>
      </c>
      <c r="AF216" s="14" t="str">
        <f t="shared" si="65"/>
        <v/>
      </c>
    </row>
    <row r="217" spans="1:32" ht="17.25" x14ac:dyDescent="0.3">
      <c r="A217">
        <f>ProVation!B217</f>
        <v>0</v>
      </c>
      <c r="B217" t="str">
        <f>LEFT(ProVation!E217, 10)</f>
        <v/>
      </c>
      <c r="C217">
        <f>ProVation!C217</f>
        <v>0</v>
      </c>
      <c r="D217">
        <f>ProVation!D217</f>
        <v>0</v>
      </c>
      <c r="E217" t="str">
        <f>IF(ISNUMBER(SEARCH("caecum",ProVation!G217)),"YES", "NO")</f>
        <v>NO</v>
      </c>
      <c r="F217" t="str">
        <f>IF(ISNUMBER(SEARCH("ileum",ProVation!G217)),"YES", "NO")</f>
        <v>NO</v>
      </c>
      <c r="G217" t="str">
        <f>IF(ISNUMBER(SEARCH("ileocolonic anastomosis",ProVation!G217)),"YES", "NO")</f>
        <v>NO</v>
      </c>
      <c r="H217" s="2" t="str">
        <f t="shared" si="60"/>
        <v>NO</v>
      </c>
      <c r="Q217" t="str">
        <f t="shared" si="51"/>
        <v>NO</v>
      </c>
      <c r="R217" t="str">
        <f t="shared" si="52"/>
        <v>NO</v>
      </c>
      <c r="S217" t="str">
        <f t="shared" si="53"/>
        <v>NO</v>
      </c>
      <c r="T217" t="str">
        <f t="shared" si="50"/>
        <v>NO</v>
      </c>
      <c r="U217" t="str">
        <f t="shared" si="54"/>
        <v>NO</v>
      </c>
      <c r="V217" t="str">
        <f t="shared" si="55"/>
        <v>NO</v>
      </c>
      <c r="W217" t="str">
        <f t="shared" si="61"/>
        <v>NO</v>
      </c>
      <c r="X217" t="str">
        <f t="shared" si="56"/>
        <v>NO</v>
      </c>
      <c r="Y217" t="str">
        <f t="shared" si="57"/>
        <v>NO</v>
      </c>
      <c r="Z217" t="str">
        <f t="shared" si="58"/>
        <v>NO</v>
      </c>
      <c r="AA217">
        <f t="shared" si="59"/>
        <v>0</v>
      </c>
      <c r="AB217" s="11">
        <f>ProVation!H217</f>
        <v>0</v>
      </c>
      <c r="AC217" s="12">
        <f t="shared" si="62"/>
        <v>0</v>
      </c>
      <c r="AD217" t="str">
        <f t="shared" si="63"/>
        <v>NO</v>
      </c>
      <c r="AE217" t="str">
        <f t="shared" si="64"/>
        <v>NO</v>
      </c>
      <c r="AF217" s="14" t="str">
        <f t="shared" si="65"/>
        <v/>
      </c>
    </row>
    <row r="218" spans="1:32" ht="17.25" x14ac:dyDescent="0.3">
      <c r="A218">
        <f>ProVation!B218</f>
        <v>0</v>
      </c>
      <c r="B218" t="str">
        <f>LEFT(ProVation!E218, 10)</f>
        <v/>
      </c>
      <c r="C218">
        <f>ProVation!C218</f>
        <v>0</v>
      </c>
      <c r="D218">
        <f>ProVation!D218</f>
        <v>0</v>
      </c>
      <c r="E218" t="str">
        <f>IF(ISNUMBER(SEARCH("caecum",ProVation!G218)),"YES", "NO")</f>
        <v>NO</v>
      </c>
      <c r="F218" t="str">
        <f>IF(ISNUMBER(SEARCH("ileum",ProVation!G218)),"YES", "NO")</f>
        <v>NO</v>
      </c>
      <c r="G218" t="str">
        <f>IF(ISNUMBER(SEARCH("ileocolonic anastomosis",ProVation!G218)),"YES", "NO")</f>
        <v>NO</v>
      </c>
      <c r="H218" s="2" t="str">
        <f t="shared" si="60"/>
        <v>NO</v>
      </c>
      <c r="Q218" t="str">
        <f t="shared" si="51"/>
        <v>NO</v>
      </c>
      <c r="R218" t="str">
        <f t="shared" si="52"/>
        <v>NO</v>
      </c>
      <c r="S218" t="str">
        <f t="shared" si="53"/>
        <v>NO</v>
      </c>
      <c r="T218" t="str">
        <f t="shared" si="50"/>
        <v>NO</v>
      </c>
      <c r="U218" t="str">
        <f t="shared" si="54"/>
        <v>NO</v>
      </c>
      <c r="V218" t="str">
        <f t="shared" si="55"/>
        <v>NO</v>
      </c>
      <c r="W218" t="str">
        <f t="shared" si="61"/>
        <v>NO</v>
      </c>
      <c r="X218" t="str">
        <f t="shared" si="56"/>
        <v>NO</v>
      </c>
      <c r="Y218" t="str">
        <f t="shared" si="57"/>
        <v>NO</v>
      </c>
      <c r="Z218" t="str">
        <f t="shared" si="58"/>
        <v>NO</v>
      </c>
      <c r="AA218">
        <f t="shared" si="59"/>
        <v>0</v>
      </c>
      <c r="AB218" s="11">
        <f>ProVation!H218</f>
        <v>0</v>
      </c>
      <c r="AC218" s="12">
        <f t="shared" si="62"/>
        <v>0</v>
      </c>
      <c r="AD218" t="str">
        <f t="shared" si="63"/>
        <v>NO</v>
      </c>
      <c r="AE218" t="str">
        <f t="shared" si="64"/>
        <v>NO</v>
      </c>
      <c r="AF218" s="14" t="str">
        <f t="shared" si="65"/>
        <v/>
      </c>
    </row>
    <row r="219" spans="1:32" ht="17.25" x14ac:dyDescent="0.3">
      <c r="A219">
        <f>ProVation!B219</f>
        <v>0</v>
      </c>
      <c r="B219" t="str">
        <f>LEFT(ProVation!E219, 10)</f>
        <v/>
      </c>
      <c r="C219">
        <f>ProVation!C219</f>
        <v>0</v>
      </c>
      <c r="D219">
        <f>ProVation!D219</f>
        <v>0</v>
      </c>
      <c r="E219" t="str">
        <f>IF(ISNUMBER(SEARCH("caecum",ProVation!G219)),"YES", "NO")</f>
        <v>NO</v>
      </c>
      <c r="F219" t="str">
        <f>IF(ISNUMBER(SEARCH("ileum",ProVation!G219)),"YES", "NO")</f>
        <v>NO</v>
      </c>
      <c r="G219" t="str">
        <f>IF(ISNUMBER(SEARCH("ileocolonic anastomosis",ProVation!G219)),"YES", "NO")</f>
        <v>NO</v>
      </c>
      <c r="H219" s="2" t="str">
        <f t="shared" si="60"/>
        <v>NO</v>
      </c>
      <c r="Q219" t="str">
        <f t="shared" si="51"/>
        <v>NO</v>
      </c>
      <c r="R219" t="str">
        <f t="shared" si="52"/>
        <v>NO</v>
      </c>
      <c r="S219" t="str">
        <f t="shared" si="53"/>
        <v>NO</v>
      </c>
      <c r="T219" t="str">
        <f t="shared" si="50"/>
        <v>NO</v>
      </c>
      <c r="U219" t="str">
        <f t="shared" si="54"/>
        <v>NO</v>
      </c>
      <c r="V219" t="str">
        <f t="shared" si="55"/>
        <v>NO</v>
      </c>
      <c r="W219" t="str">
        <f t="shared" si="61"/>
        <v>NO</v>
      </c>
      <c r="X219" t="str">
        <f t="shared" si="56"/>
        <v>NO</v>
      </c>
      <c r="Y219" t="str">
        <f t="shared" si="57"/>
        <v>NO</v>
      </c>
      <c r="Z219" t="str">
        <f t="shared" si="58"/>
        <v>NO</v>
      </c>
      <c r="AA219">
        <f t="shared" si="59"/>
        <v>0</v>
      </c>
      <c r="AB219" s="11">
        <f>ProVation!H219</f>
        <v>0</v>
      </c>
      <c r="AC219" s="12">
        <f t="shared" si="62"/>
        <v>0</v>
      </c>
      <c r="AD219" t="str">
        <f t="shared" si="63"/>
        <v>NO</v>
      </c>
      <c r="AE219" t="str">
        <f t="shared" si="64"/>
        <v>NO</v>
      </c>
      <c r="AF219" s="14" t="str">
        <f t="shared" si="65"/>
        <v/>
      </c>
    </row>
    <row r="220" spans="1:32" ht="17.25" x14ac:dyDescent="0.3">
      <c r="A220">
        <f>ProVation!B220</f>
        <v>0</v>
      </c>
      <c r="B220" t="str">
        <f>LEFT(ProVation!E220, 10)</f>
        <v/>
      </c>
      <c r="C220">
        <f>ProVation!C220</f>
        <v>0</v>
      </c>
      <c r="D220">
        <f>ProVation!D220</f>
        <v>0</v>
      </c>
      <c r="E220" t="str">
        <f>IF(ISNUMBER(SEARCH("caecum",ProVation!G220)),"YES", "NO")</f>
        <v>NO</v>
      </c>
      <c r="F220" t="str">
        <f>IF(ISNUMBER(SEARCH("ileum",ProVation!G220)),"YES", "NO")</f>
        <v>NO</v>
      </c>
      <c r="G220" t="str">
        <f>IF(ISNUMBER(SEARCH("ileocolonic anastomosis",ProVation!G220)),"YES", "NO")</f>
        <v>NO</v>
      </c>
      <c r="H220" s="2" t="str">
        <f t="shared" si="60"/>
        <v>NO</v>
      </c>
      <c r="Q220" t="str">
        <f t="shared" si="51"/>
        <v>NO</v>
      </c>
      <c r="R220" t="str">
        <f t="shared" si="52"/>
        <v>NO</v>
      </c>
      <c r="S220" t="str">
        <f t="shared" si="53"/>
        <v>NO</v>
      </c>
      <c r="T220" t="str">
        <f t="shared" si="50"/>
        <v>NO</v>
      </c>
      <c r="U220" t="str">
        <f t="shared" si="54"/>
        <v>NO</v>
      </c>
      <c r="V220" t="str">
        <f t="shared" si="55"/>
        <v>NO</v>
      </c>
      <c r="W220" t="str">
        <f t="shared" si="61"/>
        <v>NO</v>
      </c>
      <c r="X220" t="str">
        <f t="shared" si="56"/>
        <v>NO</v>
      </c>
      <c r="Y220" t="str">
        <f t="shared" si="57"/>
        <v>NO</v>
      </c>
      <c r="Z220" t="str">
        <f t="shared" si="58"/>
        <v>NO</v>
      </c>
      <c r="AA220">
        <f t="shared" si="59"/>
        <v>0</v>
      </c>
      <c r="AB220" s="11">
        <f>ProVation!H220</f>
        <v>0</v>
      </c>
      <c r="AC220" s="12">
        <f t="shared" si="62"/>
        <v>0</v>
      </c>
      <c r="AD220" t="str">
        <f t="shared" si="63"/>
        <v>NO</v>
      </c>
      <c r="AE220" t="str">
        <f t="shared" si="64"/>
        <v>NO</v>
      </c>
      <c r="AF220" s="14" t="str">
        <f t="shared" si="65"/>
        <v/>
      </c>
    </row>
    <row r="221" spans="1:32" ht="17.25" x14ac:dyDescent="0.3">
      <c r="A221">
        <f>ProVation!B221</f>
        <v>0</v>
      </c>
      <c r="B221" t="str">
        <f>LEFT(ProVation!E221, 10)</f>
        <v/>
      </c>
      <c r="C221">
        <f>ProVation!C221</f>
        <v>0</v>
      </c>
      <c r="D221">
        <f>ProVation!D221</f>
        <v>0</v>
      </c>
      <c r="E221" t="str">
        <f>IF(ISNUMBER(SEARCH("caecum",ProVation!G221)),"YES", "NO")</f>
        <v>NO</v>
      </c>
      <c r="F221" t="str">
        <f>IF(ISNUMBER(SEARCH("ileum",ProVation!G221)),"YES", "NO")</f>
        <v>NO</v>
      </c>
      <c r="G221" t="str">
        <f>IF(ISNUMBER(SEARCH("ileocolonic anastomosis",ProVation!G221)),"YES", "NO")</f>
        <v>NO</v>
      </c>
      <c r="H221" s="2" t="str">
        <f t="shared" si="60"/>
        <v>NO</v>
      </c>
      <c r="Q221" t="str">
        <f t="shared" si="51"/>
        <v>NO</v>
      </c>
      <c r="R221" t="str">
        <f t="shared" si="52"/>
        <v>NO</v>
      </c>
      <c r="S221" t="str">
        <f t="shared" si="53"/>
        <v>NO</v>
      </c>
      <c r="T221" t="str">
        <f t="shared" si="50"/>
        <v>NO</v>
      </c>
      <c r="U221" t="str">
        <f t="shared" si="54"/>
        <v>NO</v>
      </c>
      <c r="V221" t="str">
        <f t="shared" si="55"/>
        <v>NO</v>
      </c>
      <c r="W221" t="str">
        <f t="shared" si="61"/>
        <v>NO</v>
      </c>
      <c r="X221" t="str">
        <f t="shared" si="56"/>
        <v>NO</v>
      </c>
      <c r="Y221" t="str">
        <f t="shared" si="57"/>
        <v>NO</v>
      </c>
      <c r="Z221" t="str">
        <f t="shared" si="58"/>
        <v>NO</v>
      </c>
      <c r="AA221">
        <f t="shared" si="59"/>
        <v>0</v>
      </c>
      <c r="AB221" s="11">
        <f>ProVation!H221</f>
        <v>0</v>
      </c>
      <c r="AC221" s="12">
        <f t="shared" si="62"/>
        <v>0</v>
      </c>
      <c r="AD221" t="str">
        <f t="shared" si="63"/>
        <v>NO</v>
      </c>
      <c r="AE221" t="str">
        <f t="shared" si="64"/>
        <v>NO</v>
      </c>
      <c r="AF221" s="14" t="str">
        <f t="shared" si="65"/>
        <v/>
      </c>
    </row>
    <row r="222" spans="1:32" ht="17.25" x14ac:dyDescent="0.3">
      <c r="A222">
        <f>ProVation!B222</f>
        <v>0</v>
      </c>
      <c r="B222" t="str">
        <f>LEFT(ProVation!E222, 10)</f>
        <v/>
      </c>
      <c r="C222">
        <f>ProVation!C222</f>
        <v>0</v>
      </c>
      <c r="D222">
        <f>ProVation!D222</f>
        <v>0</v>
      </c>
      <c r="E222" t="str">
        <f>IF(ISNUMBER(SEARCH("caecum",ProVation!G222)),"YES", "NO")</f>
        <v>NO</v>
      </c>
      <c r="F222" t="str">
        <f>IF(ISNUMBER(SEARCH("ileum",ProVation!G222)),"YES", "NO")</f>
        <v>NO</v>
      </c>
      <c r="G222" t="str">
        <f>IF(ISNUMBER(SEARCH("ileocolonic anastomosis",ProVation!G222)),"YES", "NO")</f>
        <v>NO</v>
      </c>
      <c r="H222" s="2" t="str">
        <f t="shared" si="60"/>
        <v>NO</v>
      </c>
      <c r="Q222" t="str">
        <f t="shared" si="51"/>
        <v>NO</v>
      </c>
      <c r="R222" t="str">
        <f t="shared" si="52"/>
        <v>NO</v>
      </c>
      <c r="S222" t="str">
        <f t="shared" si="53"/>
        <v>NO</v>
      </c>
      <c r="T222" t="str">
        <f t="shared" si="50"/>
        <v>NO</v>
      </c>
      <c r="U222" t="str">
        <f t="shared" si="54"/>
        <v>NO</v>
      </c>
      <c r="V222" t="str">
        <f t="shared" si="55"/>
        <v>NO</v>
      </c>
      <c r="W222" t="str">
        <f t="shared" si="61"/>
        <v>NO</v>
      </c>
      <c r="X222" t="str">
        <f t="shared" si="56"/>
        <v>NO</v>
      </c>
      <c r="Y222" t="str">
        <f t="shared" si="57"/>
        <v>NO</v>
      </c>
      <c r="Z222" t="str">
        <f t="shared" si="58"/>
        <v>NO</v>
      </c>
      <c r="AA222">
        <f t="shared" si="59"/>
        <v>0</v>
      </c>
      <c r="AB222" s="11">
        <f>ProVation!H222</f>
        <v>0</v>
      </c>
      <c r="AC222" s="12">
        <f t="shared" si="62"/>
        <v>0</v>
      </c>
      <c r="AD222" t="str">
        <f t="shared" si="63"/>
        <v>NO</v>
      </c>
      <c r="AE222" t="str">
        <f t="shared" si="64"/>
        <v>NO</v>
      </c>
      <c r="AF222" s="14" t="str">
        <f t="shared" si="65"/>
        <v/>
      </c>
    </row>
    <row r="223" spans="1:32" ht="17.25" x14ac:dyDescent="0.3">
      <c r="A223">
        <f>ProVation!B223</f>
        <v>0</v>
      </c>
      <c r="B223" t="str">
        <f>LEFT(ProVation!E223, 10)</f>
        <v/>
      </c>
      <c r="C223">
        <f>ProVation!C223</f>
        <v>0</v>
      </c>
      <c r="D223">
        <f>ProVation!D223</f>
        <v>0</v>
      </c>
      <c r="E223" t="str">
        <f>IF(ISNUMBER(SEARCH("caecum",ProVation!G223)),"YES", "NO")</f>
        <v>NO</v>
      </c>
      <c r="F223" t="str">
        <f>IF(ISNUMBER(SEARCH("ileum",ProVation!G223)),"YES", "NO")</f>
        <v>NO</v>
      </c>
      <c r="G223" t="str">
        <f>IF(ISNUMBER(SEARCH("ileocolonic anastomosis",ProVation!G223)),"YES", "NO")</f>
        <v>NO</v>
      </c>
      <c r="H223" s="2" t="str">
        <f t="shared" si="60"/>
        <v>NO</v>
      </c>
      <c r="Q223" t="str">
        <f t="shared" si="51"/>
        <v>NO</v>
      </c>
      <c r="R223" t="str">
        <f t="shared" si="52"/>
        <v>NO</v>
      </c>
      <c r="S223" t="str">
        <f t="shared" si="53"/>
        <v>NO</v>
      </c>
      <c r="T223" t="str">
        <f t="shared" si="50"/>
        <v>NO</v>
      </c>
      <c r="U223" t="str">
        <f t="shared" si="54"/>
        <v>NO</v>
      </c>
      <c r="V223" t="str">
        <f t="shared" si="55"/>
        <v>NO</v>
      </c>
      <c r="W223" t="str">
        <f t="shared" si="61"/>
        <v>NO</v>
      </c>
      <c r="X223" t="str">
        <f t="shared" si="56"/>
        <v>NO</v>
      </c>
      <c r="Y223" t="str">
        <f t="shared" si="57"/>
        <v>NO</v>
      </c>
      <c r="Z223" t="str">
        <f t="shared" si="58"/>
        <v>NO</v>
      </c>
      <c r="AA223">
        <f t="shared" si="59"/>
        <v>0</v>
      </c>
      <c r="AB223" s="11">
        <f>ProVation!H223</f>
        <v>0</v>
      </c>
      <c r="AC223" s="12">
        <f t="shared" si="62"/>
        <v>0</v>
      </c>
      <c r="AD223" t="str">
        <f t="shared" si="63"/>
        <v>NO</v>
      </c>
      <c r="AE223" t="str">
        <f t="shared" si="64"/>
        <v>NO</v>
      </c>
      <c r="AF223" s="14" t="str">
        <f t="shared" si="65"/>
        <v/>
      </c>
    </row>
    <row r="224" spans="1:32" ht="17.25" x14ac:dyDescent="0.3">
      <c r="A224">
        <f>ProVation!B224</f>
        <v>0</v>
      </c>
      <c r="B224" t="str">
        <f>LEFT(ProVation!E224, 10)</f>
        <v/>
      </c>
      <c r="C224">
        <f>ProVation!C224</f>
        <v>0</v>
      </c>
      <c r="D224">
        <f>ProVation!D224</f>
        <v>0</v>
      </c>
      <c r="E224" t="str">
        <f>IF(ISNUMBER(SEARCH("caecum",ProVation!G224)),"YES", "NO")</f>
        <v>NO</v>
      </c>
      <c r="F224" t="str">
        <f>IF(ISNUMBER(SEARCH("ileum",ProVation!G224)),"YES", "NO")</f>
        <v>NO</v>
      </c>
      <c r="G224" t="str">
        <f>IF(ISNUMBER(SEARCH("ileocolonic anastomosis",ProVation!G224)),"YES", "NO")</f>
        <v>NO</v>
      </c>
      <c r="H224" s="2" t="str">
        <f t="shared" si="60"/>
        <v>NO</v>
      </c>
      <c r="Q224" t="str">
        <f t="shared" si="51"/>
        <v>NO</v>
      </c>
      <c r="R224" t="str">
        <f t="shared" si="52"/>
        <v>NO</v>
      </c>
      <c r="S224" t="str">
        <f t="shared" si="53"/>
        <v>NO</v>
      </c>
      <c r="T224" t="str">
        <f t="shared" si="50"/>
        <v>NO</v>
      </c>
      <c r="U224" t="str">
        <f t="shared" si="54"/>
        <v>NO</v>
      </c>
      <c r="V224" t="str">
        <f t="shared" si="55"/>
        <v>NO</v>
      </c>
      <c r="W224" t="str">
        <f t="shared" si="61"/>
        <v>NO</v>
      </c>
      <c r="X224" t="str">
        <f t="shared" si="56"/>
        <v>NO</v>
      </c>
      <c r="Y224" t="str">
        <f t="shared" si="57"/>
        <v>NO</v>
      </c>
      <c r="Z224" t="str">
        <f t="shared" si="58"/>
        <v>NO</v>
      </c>
      <c r="AA224">
        <f t="shared" si="59"/>
        <v>0</v>
      </c>
      <c r="AB224" s="11">
        <f>ProVation!H224</f>
        <v>0</v>
      </c>
      <c r="AC224" s="12">
        <f t="shared" si="62"/>
        <v>0</v>
      </c>
      <c r="AD224" t="str">
        <f t="shared" si="63"/>
        <v>NO</v>
      </c>
      <c r="AE224" t="str">
        <f t="shared" si="64"/>
        <v>NO</v>
      </c>
      <c r="AF224" s="14" t="str">
        <f t="shared" si="65"/>
        <v/>
      </c>
    </row>
    <row r="225" spans="1:32" ht="17.25" x14ac:dyDescent="0.3">
      <c r="A225">
        <f>ProVation!B225</f>
        <v>0</v>
      </c>
      <c r="B225" t="str">
        <f>LEFT(ProVation!E225, 10)</f>
        <v/>
      </c>
      <c r="C225">
        <f>ProVation!C225</f>
        <v>0</v>
      </c>
      <c r="D225">
        <f>ProVation!D225</f>
        <v>0</v>
      </c>
      <c r="E225" t="str">
        <f>IF(ISNUMBER(SEARCH("caecum",ProVation!G225)),"YES", "NO")</f>
        <v>NO</v>
      </c>
      <c r="F225" t="str">
        <f>IF(ISNUMBER(SEARCH("ileum",ProVation!G225)),"YES", "NO")</f>
        <v>NO</v>
      </c>
      <c r="G225" t="str">
        <f>IF(ISNUMBER(SEARCH("ileocolonic anastomosis",ProVation!G225)),"YES", "NO")</f>
        <v>NO</v>
      </c>
      <c r="H225" s="2" t="str">
        <f t="shared" si="60"/>
        <v>NO</v>
      </c>
      <c r="Q225" t="str">
        <f t="shared" si="51"/>
        <v>NO</v>
      </c>
      <c r="R225" t="str">
        <f t="shared" si="52"/>
        <v>NO</v>
      </c>
      <c r="S225" t="str">
        <f t="shared" si="53"/>
        <v>NO</v>
      </c>
      <c r="T225" t="str">
        <f t="shared" si="50"/>
        <v>NO</v>
      </c>
      <c r="U225" t="str">
        <f t="shared" si="54"/>
        <v>NO</v>
      </c>
      <c r="V225" t="str">
        <f t="shared" si="55"/>
        <v>NO</v>
      </c>
      <c r="W225" t="str">
        <f t="shared" si="61"/>
        <v>NO</v>
      </c>
      <c r="X225" t="str">
        <f t="shared" si="56"/>
        <v>NO</v>
      </c>
      <c r="Y225" t="str">
        <f t="shared" si="57"/>
        <v>NO</v>
      </c>
      <c r="Z225" t="str">
        <f t="shared" si="58"/>
        <v>NO</v>
      </c>
      <c r="AA225">
        <f t="shared" si="59"/>
        <v>0</v>
      </c>
      <c r="AB225" s="11">
        <f>ProVation!H225</f>
        <v>0</v>
      </c>
      <c r="AC225" s="12">
        <f t="shared" si="62"/>
        <v>0</v>
      </c>
      <c r="AD225" t="str">
        <f t="shared" si="63"/>
        <v>NO</v>
      </c>
      <c r="AE225" t="str">
        <f t="shared" si="64"/>
        <v>NO</v>
      </c>
      <c r="AF225" s="14" t="str">
        <f t="shared" si="65"/>
        <v/>
      </c>
    </row>
    <row r="226" spans="1:32" ht="17.25" x14ac:dyDescent="0.3">
      <c r="A226">
        <f>ProVation!B226</f>
        <v>0</v>
      </c>
      <c r="B226" t="str">
        <f>LEFT(ProVation!E226, 10)</f>
        <v/>
      </c>
      <c r="C226">
        <f>ProVation!C226</f>
        <v>0</v>
      </c>
      <c r="D226">
        <f>ProVation!D226</f>
        <v>0</v>
      </c>
      <c r="E226" t="str">
        <f>IF(ISNUMBER(SEARCH("caecum",ProVation!G226)),"YES", "NO")</f>
        <v>NO</v>
      </c>
      <c r="F226" t="str">
        <f>IF(ISNUMBER(SEARCH("ileum",ProVation!G226)),"YES", "NO")</f>
        <v>NO</v>
      </c>
      <c r="G226" t="str">
        <f>IF(ISNUMBER(SEARCH("ileocolonic anastomosis",ProVation!G226)),"YES", "NO")</f>
        <v>NO</v>
      </c>
      <c r="H226" s="2" t="str">
        <f t="shared" si="60"/>
        <v>NO</v>
      </c>
      <c r="Q226" t="str">
        <f t="shared" si="51"/>
        <v>NO</v>
      </c>
      <c r="R226" t="str">
        <f t="shared" si="52"/>
        <v>NO</v>
      </c>
      <c r="S226" t="str">
        <f t="shared" si="53"/>
        <v>NO</v>
      </c>
      <c r="T226" t="str">
        <f t="shared" si="50"/>
        <v>NO</v>
      </c>
      <c r="U226" t="str">
        <f t="shared" si="54"/>
        <v>NO</v>
      </c>
      <c r="V226" t="str">
        <f t="shared" si="55"/>
        <v>NO</v>
      </c>
      <c r="W226" t="str">
        <f t="shared" si="61"/>
        <v>NO</v>
      </c>
      <c r="X226" t="str">
        <f t="shared" si="56"/>
        <v>NO</v>
      </c>
      <c r="Y226" t="str">
        <f t="shared" si="57"/>
        <v>NO</v>
      </c>
      <c r="Z226" t="str">
        <f t="shared" si="58"/>
        <v>NO</v>
      </c>
      <c r="AA226">
        <f t="shared" si="59"/>
        <v>0</v>
      </c>
      <c r="AB226" s="11">
        <f>ProVation!H226</f>
        <v>0</v>
      </c>
      <c r="AC226" s="12">
        <f t="shared" si="62"/>
        <v>0</v>
      </c>
      <c r="AD226" t="str">
        <f t="shared" si="63"/>
        <v>NO</v>
      </c>
      <c r="AE226" t="str">
        <f t="shared" si="64"/>
        <v>NO</v>
      </c>
      <c r="AF226" s="14" t="str">
        <f t="shared" si="65"/>
        <v/>
      </c>
    </row>
    <row r="227" spans="1:32" ht="17.25" x14ac:dyDescent="0.3">
      <c r="A227">
        <f>ProVation!B227</f>
        <v>0</v>
      </c>
      <c r="B227" t="str">
        <f>LEFT(ProVation!E227, 10)</f>
        <v/>
      </c>
      <c r="C227">
        <f>ProVation!C227</f>
        <v>0</v>
      </c>
      <c r="D227">
        <f>ProVation!D227</f>
        <v>0</v>
      </c>
      <c r="E227" t="str">
        <f>IF(ISNUMBER(SEARCH("caecum",ProVation!G227)),"YES", "NO")</f>
        <v>NO</v>
      </c>
      <c r="F227" t="str">
        <f>IF(ISNUMBER(SEARCH("ileum",ProVation!G227)),"YES", "NO")</f>
        <v>NO</v>
      </c>
      <c r="G227" t="str">
        <f>IF(ISNUMBER(SEARCH("ileocolonic anastomosis",ProVation!G227)),"YES", "NO")</f>
        <v>NO</v>
      </c>
      <c r="H227" s="2" t="str">
        <f t="shared" si="60"/>
        <v>NO</v>
      </c>
      <c r="Q227" t="str">
        <f t="shared" si="51"/>
        <v>NO</v>
      </c>
      <c r="R227" t="str">
        <f t="shared" si="52"/>
        <v>NO</v>
      </c>
      <c r="S227" t="str">
        <f t="shared" si="53"/>
        <v>NO</v>
      </c>
      <c r="T227" t="str">
        <f t="shared" si="50"/>
        <v>NO</v>
      </c>
      <c r="U227" t="str">
        <f t="shared" si="54"/>
        <v>NO</v>
      </c>
      <c r="V227" t="str">
        <f t="shared" si="55"/>
        <v>NO</v>
      </c>
      <c r="W227" t="str">
        <f t="shared" si="61"/>
        <v>NO</v>
      </c>
      <c r="X227" t="str">
        <f t="shared" si="56"/>
        <v>NO</v>
      </c>
      <c r="Y227" t="str">
        <f t="shared" si="57"/>
        <v>NO</v>
      </c>
      <c r="Z227" t="str">
        <f t="shared" si="58"/>
        <v>NO</v>
      </c>
      <c r="AA227">
        <f t="shared" si="59"/>
        <v>0</v>
      </c>
      <c r="AB227" s="11">
        <f>ProVation!H227</f>
        <v>0</v>
      </c>
      <c r="AC227" s="12">
        <f t="shared" si="62"/>
        <v>0</v>
      </c>
      <c r="AD227" t="str">
        <f t="shared" si="63"/>
        <v>NO</v>
      </c>
      <c r="AE227" t="str">
        <f t="shared" si="64"/>
        <v>NO</v>
      </c>
      <c r="AF227" s="14" t="str">
        <f t="shared" si="65"/>
        <v/>
      </c>
    </row>
    <row r="228" spans="1:32" ht="17.25" x14ac:dyDescent="0.3">
      <c r="A228">
        <f>ProVation!B228</f>
        <v>0</v>
      </c>
      <c r="B228" t="str">
        <f>LEFT(ProVation!E228, 10)</f>
        <v/>
      </c>
      <c r="C228">
        <f>ProVation!C228</f>
        <v>0</v>
      </c>
      <c r="D228">
        <f>ProVation!D228</f>
        <v>0</v>
      </c>
      <c r="E228" t="str">
        <f>IF(ISNUMBER(SEARCH("caecum",ProVation!G228)),"YES", "NO")</f>
        <v>NO</v>
      </c>
      <c r="F228" t="str">
        <f>IF(ISNUMBER(SEARCH("ileum",ProVation!G228)),"YES", "NO")</f>
        <v>NO</v>
      </c>
      <c r="G228" t="str">
        <f>IF(ISNUMBER(SEARCH("ileocolonic anastomosis",ProVation!G228)),"YES", "NO")</f>
        <v>NO</v>
      </c>
      <c r="H228" s="2" t="str">
        <f t="shared" si="60"/>
        <v>NO</v>
      </c>
      <c r="Q228" t="str">
        <f t="shared" si="51"/>
        <v>NO</v>
      </c>
      <c r="R228" t="str">
        <f t="shared" si="52"/>
        <v>NO</v>
      </c>
      <c r="S228" t="str">
        <f t="shared" si="53"/>
        <v>NO</v>
      </c>
      <c r="T228" t="str">
        <f t="shared" si="50"/>
        <v>NO</v>
      </c>
      <c r="U228" t="str">
        <f t="shared" si="54"/>
        <v>NO</v>
      </c>
      <c r="V228" t="str">
        <f t="shared" si="55"/>
        <v>NO</v>
      </c>
      <c r="W228" t="str">
        <f t="shared" si="61"/>
        <v>NO</v>
      </c>
      <c r="X228" t="str">
        <f t="shared" si="56"/>
        <v>NO</v>
      </c>
      <c r="Y228" t="str">
        <f t="shared" si="57"/>
        <v>NO</v>
      </c>
      <c r="Z228" t="str">
        <f t="shared" si="58"/>
        <v>NO</v>
      </c>
      <c r="AA228">
        <f t="shared" si="59"/>
        <v>0</v>
      </c>
      <c r="AB228" s="11">
        <f>ProVation!H228</f>
        <v>0</v>
      </c>
      <c r="AC228" s="12">
        <f t="shared" si="62"/>
        <v>0</v>
      </c>
      <c r="AD228" t="str">
        <f t="shared" si="63"/>
        <v>NO</v>
      </c>
      <c r="AE228" t="str">
        <f t="shared" si="64"/>
        <v>NO</v>
      </c>
      <c r="AF228" s="14" t="str">
        <f t="shared" si="65"/>
        <v/>
      </c>
    </row>
    <row r="229" spans="1:32" ht="17.25" x14ac:dyDescent="0.3">
      <c r="A229">
        <f>ProVation!B229</f>
        <v>0</v>
      </c>
      <c r="B229" t="str">
        <f>LEFT(ProVation!E229, 10)</f>
        <v/>
      </c>
      <c r="C229">
        <f>ProVation!C229</f>
        <v>0</v>
      </c>
      <c r="D229">
        <f>ProVation!D229</f>
        <v>0</v>
      </c>
      <c r="E229" t="str">
        <f>IF(ISNUMBER(SEARCH("caecum",ProVation!G229)),"YES", "NO")</f>
        <v>NO</v>
      </c>
      <c r="F229" t="str">
        <f>IF(ISNUMBER(SEARCH("ileum",ProVation!G229)),"YES", "NO")</f>
        <v>NO</v>
      </c>
      <c r="G229" t="str">
        <f>IF(ISNUMBER(SEARCH("ileocolonic anastomosis",ProVation!G229)),"YES", "NO")</f>
        <v>NO</v>
      </c>
      <c r="H229" s="2" t="str">
        <f t="shared" si="60"/>
        <v>NO</v>
      </c>
      <c r="Q229" t="str">
        <f t="shared" si="51"/>
        <v>NO</v>
      </c>
      <c r="R229" t="str">
        <f t="shared" si="52"/>
        <v>NO</v>
      </c>
      <c r="S229" t="str">
        <f t="shared" si="53"/>
        <v>NO</v>
      </c>
      <c r="T229" t="str">
        <f t="shared" si="50"/>
        <v>NO</v>
      </c>
      <c r="U229" t="str">
        <f t="shared" si="54"/>
        <v>NO</v>
      </c>
      <c r="V229" t="str">
        <f t="shared" si="55"/>
        <v>NO</v>
      </c>
      <c r="W229" t="str">
        <f t="shared" si="61"/>
        <v>NO</v>
      </c>
      <c r="X229" t="str">
        <f t="shared" si="56"/>
        <v>NO</v>
      </c>
      <c r="Y229" t="str">
        <f t="shared" si="57"/>
        <v>NO</v>
      </c>
      <c r="Z229" t="str">
        <f t="shared" si="58"/>
        <v>NO</v>
      </c>
      <c r="AA229">
        <f t="shared" si="59"/>
        <v>0</v>
      </c>
      <c r="AB229" s="11">
        <f>ProVation!H229</f>
        <v>0</v>
      </c>
      <c r="AC229" s="12">
        <f t="shared" si="62"/>
        <v>0</v>
      </c>
      <c r="AD229" t="str">
        <f t="shared" si="63"/>
        <v>NO</v>
      </c>
      <c r="AE229" t="str">
        <f t="shared" si="64"/>
        <v>NO</v>
      </c>
      <c r="AF229" s="14" t="str">
        <f t="shared" si="65"/>
        <v/>
      </c>
    </row>
    <row r="230" spans="1:32" ht="17.25" x14ac:dyDescent="0.3">
      <c r="A230">
        <f>ProVation!B230</f>
        <v>0</v>
      </c>
      <c r="B230" t="str">
        <f>LEFT(ProVation!E230, 10)</f>
        <v/>
      </c>
      <c r="C230">
        <f>ProVation!C230</f>
        <v>0</v>
      </c>
      <c r="D230">
        <f>ProVation!D230</f>
        <v>0</v>
      </c>
      <c r="E230" t="str">
        <f>IF(ISNUMBER(SEARCH("caecum",ProVation!G230)),"YES", "NO")</f>
        <v>NO</v>
      </c>
      <c r="F230" t="str">
        <f>IF(ISNUMBER(SEARCH("ileum",ProVation!G230)),"YES", "NO")</f>
        <v>NO</v>
      </c>
      <c r="G230" t="str">
        <f>IF(ISNUMBER(SEARCH("ileocolonic anastomosis",ProVation!G230)),"YES", "NO")</f>
        <v>NO</v>
      </c>
      <c r="H230" s="2" t="str">
        <f t="shared" si="60"/>
        <v>NO</v>
      </c>
      <c r="Q230" t="str">
        <f t="shared" si="51"/>
        <v>NO</v>
      </c>
      <c r="R230" t="str">
        <f t="shared" si="52"/>
        <v>NO</v>
      </c>
      <c r="S230" t="str">
        <f t="shared" si="53"/>
        <v>NO</v>
      </c>
      <c r="T230" t="str">
        <f t="shared" si="50"/>
        <v>NO</v>
      </c>
      <c r="U230" t="str">
        <f t="shared" si="54"/>
        <v>NO</v>
      </c>
      <c r="V230" t="str">
        <f t="shared" si="55"/>
        <v>NO</v>
      </c>
      <c r="W230" t="str">
        <f t="shared" si="61"/>
        <v>NO</v>
      </c>
      <c r="X230" t="str">
        <f t="shared" si="56"/>
        <v>NO</v>
      </c>
      <c r="Y230" t="str">
        <f t="shared" si="57"/>
        <v>NO</v>
      </c>
      <c r="Z230" t="str">
        <f t="shared" si="58"/>
        <v>NO</v>
      </c>
      <c r="AA230">
        <f t="shared" si="59"/>
        <v>0</v>
      </c>
      <c r="AB230" s="11">
        <f>ProVation!H230</f>
        <v>0</v>
      </c>
      <c r="AC230" s="12">
        <f t="shared" si="62"/>
        <v>0</v>
      </c>
      <c r="AD230" t="str">
        <f t="shared" si="63"/>
        <v>NO</v>
      </c>
      <c r="AE230" t="str">
        <f t="shared" si="64"/>
        <v>NO</v>
      </c>
      <c r="AF230" s="14" t="str">
        <f t="shared" si="65"/>
        <v/>
      </c>
    </row>
    <row r="231" spans="1:32" ht="17.25" x14ac:dyDescent="0.3">
      <c r="A231">
        <f>ProVation!B231</f>
        <v>0</v>
      </c>
      <c r="B231" t="str">
        <f>LEFT(ProVation!E231, 10)</f>
        <v/>
      </c>
      <c r="C231">
        <f>ProVation!C231</f>
        <v>0</v>
      </c>
      <c r="D231">
        <f>ProVation!D231</f>
        <v>0</v>
      </c>
      <c r="E231" t="str">
        <f>IF(ISNUMBER(SEARCH("caecum",ProVation!G231)),"YES", "NO")</f>
        <v>NO</v>
      </c>
      <c r="F231" t="str">
        <f>IF(ISNUMBER(SEARCH("ileum",ProVation!G231)),"YES", "NO")</f>
        <v>NO</v>
      </c>
      <c r="G231" t="str">
        <f>IF(ISNUMBER(SEARCH("ileocolonic anastomosis",ProVation!G231)),"YES", "NO")</f>
        <v>NO</v>
      </c>
      <c r="H231" s="2" t="str">
        <f t="shared" si="60"/>
        <v>NO</v>
      </c>
      <c r="Q231" t="str">
        <f t="shared" si="51"/>
        <v>NO</v>
      </c>
      <c r="R231" t="str">
        <f t="shared" si="52"/>
        <v>NO</v>
      </c>
      <c r="S231" t="str">
        <f t="shared" si="53"/>
        <v>NO</v>
      </c>
      <c r="T231" t="str">
        <f t="shared" si="50"/>
        <v>NO</v>
      </c>
      <c r="U231" t="str">
        <f t="shared" si="54"/>
        <v>NO</v>
      </c>
      <c r="V231" t="str">
        <f t="shared" si="55"/>
        <v>NO</v>
      </c>
      <c r="W231" t="str">
        <f t="shared" si="61"/>
        <v>NO</v>
      </c>
      <c r="X231" t="str">
        <f t="shared" si="56"/>
        <v>NO</v>
      </c>
      <c r="Y231" t="str">
        <f t="shared" si="57"/>
        <v>NO</v>
      </c>
      <c r="Z231" t="str">
        <f t="shared" si="58"/>
        <v>NO</v>
      </c>
      <c r="AA231">
        <f t="shared" si="59"/>
        <v>0</v>
      </c>
      <c r="AB231" s="11">
        <f>ProVation!H231</f>
        <v>0</v>
      </c>
      <c r="AC231" s="12">
        <f t="shared" si="62"/>
        <v>0</v>
      </c>
      <c r="AD231" t="str">
        <f t="shared" si="63"/>
        <v>NO</v>
      </c>
      <c r="AE231" t="str">
        <f t="shared" si="64"/>
        <v>NO</v>
      </c>
      <c r="AF231" s="14" t="str">
        <f t="shared" si="65"/>
        <v/>
      </c>
    </row>
    <row r="232" spans="1:32" ht="17.25" x14ac:dyDescent="0.3">
      <c r="A232">
        <f>ProVation!B232</f>
        <v>0</v>
      </c>
      <c r="B232" t="str">
        <f>LEFT(ProVation!E232, 10)</f>
        <v/>
      </c>
      <c r="C232">
        <f>ProVation!C232</f>
        <v>0</v>
      </c>
      <c r="D232">
        <f>ProVation!D232</f>
        <v>0</v>
      </c>
      <c r="E232" t="str">
        <f>IF(ISNUMBER(SEARCH("caecum",ProVation!G232)),"YES", "NO")</f>
        <v>NO</v>
      </c>
      <c r="F232" t="str">
        <f>IF(ISNUMBER(SEARCH("ileum",ProVation!G232)),"YES", "NO")</f>
        <v>NO</v>
      </c>
      <c r="G232" t="str">
        <f>IF(ISNUMBER(SEARCH("ileocolonic anastomosis",ProVation!G232)),"YES", "NO")</f>
        <v>NO</v>
      </c>
      <c r="H232" s="2" t="str">
        <f t="shared" si="60"/>
        <v>NO</v>
      </c>
      <c r="Q232" t="str">
        <f t="shared" si="51"/>
        <v>NO</v>
      </c>
      <c r="R232" t="str">
        <f t="shared" si="52"/>
        <v>NO</v>
      </c>
      <c r="S232" t="str">
        <f t="shared" si="53"/>
        <v>NO</v>
      </c>
      <c r="T232" t="str">
        <f t="shared" si="50"/>
        <v>NO</v>
      </c>
      <c r="U232" t="str">
        <f t="shared" si="54"/>
        <v>NO</v>
      </c>
      <c r="V232" t="str">
        <f t="shared" si="55"/>
        <v>NO</v>
      </c>
      <c r="W232" t="str">
        <f t="shared" si="61"/>
        <v>NO</v>
      </c>
      <c r="X232" t="str">
        <f t="shared" si="56"/>
        <v>NO</v>
      </c>
      <c r="Y232" t="str">
        <f t="shared" si="57"/>
        <v>NO</v>
      </c>
      <c r="Z232" t="str">
        <f t="shared" si="58"/>
        <v>NO</v>
      </c>
      <c r="AA232">
        <f t="shared" si="59"/>
        <v>0</v>
      </c>
      <c r="AB232" s="11">
        <f>ProVation!H232</f>
        <v>0</v>
      </c>
      <c r="AC232" s="12">
        <f t="shared" si="62"/>
        <v>0</v>
      </c>
      <c r="AD232" t="str">
        <f t="shared" si="63"/>
        <v>NO</v>
      </c>
      <c r="AE232" t="str">
        <f t="shared" si="64"/>
        <v>NO</v>
      </c>
      <c r="AF232" s="14" t="str">
        <f t="shared" si="65"/>
        <v/>
      </c>
    </row>
    <row r="233" spans="1:32" ht="17.25" x14ac:dyDescent="0.3">
      <c r="A233">
        <f>ProVation!B233</f>
        <v>0</v>
      </c>
      <c r="B233" t="str">
        <f>LEFT(ProVation!E233, 10)</f>
        <v/>
      </c>
      <c r="C233">
        <f>ProVation!C233</f>
        <v>0</v>
      </c>
      <c r="D233">
        <f>ProVation!D233</f>
        <v>0</v>
      </c>
      <c r="E233" t="str">
        <f>IF(ISNUMBER(SEARCH("caecum",ProVation!G233)),"YES", "NO")</f>
        <v>NO</v>
      </c>
      <c r="F233" t="str">
        <f>IF(ISNUMBER(SEARCH("ileum",ProVation!G233)),"YES", "NO")</f>
        <v>NO</v>
      </c>
      <c r="G233" t="str">
        <f>IF(ISNUMBER(SEARCH("ileocolonic anastomosis",ProVation!G233)),"YES", "NO")</f>
        <v>NO</v>
      </c>
      <c r="H233" s="2" t="str">
        <f t="shared" si="60"/>
        <v>NO</v>
      </c>
      <c r="Q233" t="str">
        <f t="shared" si="51"/>
        <v>NO</v>
      </c>
      <c r="R233" t="str">
        <f t="shared" si="52"/>
        <v>NO</v>
      </c>
      <c r="S233" t="str">
        <f t="shared" si="53"/>
        <v>NO</v>
      </c>
      <c r="T233" t="str">
        <f t="shared" si="50"/>
        <v>NO</v>
      </c>
      <c r="U233" t="str">
        <f t="shared" si="54"/>
        <v>NO</v>
      </c>
      <c r="V233" t="str">
        <f t="shared" si="55"/>
        <v>NO</v>
      </c>
      <c r="W233" t="str">
        <f t="shared" si="61"/>
        <v>NO</v>
      </c>
      <c r="X233" t="str">
        <f t="shared" si="56"/>
        <v>NO</v>
      </c>
      <c r="Y233" t="str">
        <f t="shared" si="57"/>
        <v>NO</v>
      </c>
      <c r="Z233" t="str">
        <f t="shared" si="58"/>
        <v>NO</v>
      </c>
      <c r="AA233">
        <f t="shared" si="59"/>
        <v>0</v>
      </c>
      <c r="AB233" s="11">
        <f>ProVation!H233</f>
        <v>0</v>
      </c>
      <c r="AC233" s="12">
        <f t="shared" si="62"/>
        <v>0</v>
      </c>
      <c r="AD233" t="str">
        <f t="shared" si="63"/>
        <v>NO</v>
      </c>
      <c r="AE233" t="str">
        <f t="shared" si="64"/>
        <v>NO</v>
      </c>
      <c r="AF233" s="14" t="str">
        <f t="shared" si="65"/>
        <v/>
      </c>
    </row>
    <row r="234" spans="1:32" ht="17.25" x14ac:dyDescent="0.3">
      <c r="A234">
        <f>ProVation!B234</f>
        <v>0</v>
      </c>
      <c r="B234" t="str">
        <f>LEFT(ProVation!E234, 10)</f>
        <v/>
      </c>
      <c r="C234">
        <f>ProVation!C234</f>
        <v>0</v>
      </c>
      <c r="D234">
        <f>ProVation!D234</f>
        <v>0</v>
      </c>
      <c r="E234" t="str">
        <f>IF(ISNUMBER(SEARCH("caecum",ProVation!G234)),"YES", "NO")</f>
        <v>NO</v>
      </c>
      <c r="F234" t="str">
        <f>IF(ISNUMBER(SEARCH("ileum",ProVation!G234)),"YES", "NO")</f>
        <v>NO</v>
      </c>
      <c r="G234" t="str">
        <f>IF(ISNUMBER(SEARCH("ileocolonic anastomosis",ProVation!G234)),"YES", "NO")</f>
        <v>NO</v>
      </c>
      <c r="H234" s="2" t="str">
        <f t="shared" si="60"/>
        <v>NO</v>
      </c>
      <c r="Q234" t="str">
        <f t="shared" si="51"/>
        <v>NO</v>
      </c>
      <c r="R234" t="str">
        <f t="shared" si="52"/>
        <v>NO</v>
      </c>
      <c r="S234" t="str">
        <f t="shared" si="53"/>
        <v>NO</v>
      </c>
      <c r="T234" t="str">
        <f t="shared" si="50"/>
        <v>NO</v>
      </c>
      <c r="U234" t="str">
        <f t="shared" si="54"/>
        <v>NO</v>
      </c>
      <c r="V234" t="str">
        <f t="shared" si="55"/>
        <v>NO</v>
      </c>
      <c r="W234" t="str">
        <f t="shared" si="61"/>
        <v>NO</v>
      </c>
      <c r="X234" t="str">
        <f t="shared" si="56"/>
        <v>NO</v>
      </c>
      <c r="Y234" t="str">
        <f t="shared" si="57"/>
        <v>NO</v>
      </c>
      <c r="Z234" t="str">
        <f t="shared" si="58"/>
        <v>NO</v>
      </c>
      <c r="AA234">
        <f t="shared" si="59"/>
        <v>0</v>
      </c>
      <c r="AB234" s="11">
        <f>ProVation!H234</f>
        <v>0</v>
      </c>
      <c r="AC234" s="12">
        <f t="shared" si="62"/>
        <v>0</v>
      </c>
      <c r="AD234" t="str">
        <f t="shared" si="63"/>
        <v>NO</v>
      </c>
      <c r="AE234" t="str">
        <f t="shared" si="64"/>
        <v>NO</v>
      </c>
      <c r="AF234" s="14" t="str">
        <f t="shared" si="65"/>
        <v/>
      </c>
    </row>
    <row r="235" spans="1:32" ht="17.25" x14ac:dyDescent="0.3">
      <c r="A235">
        <f>ProVation!B235</f>
        <v>0</v>
      </c>
      <c r="B235" t="str">
        <f>LEFT(ProVation!E235, 10)</f>
        <v/>
      </c>
      <c r="C235">
        <f>ProVation!C235</f>
        <v>0</v>
      </c>
      <c r="D235">
        <f>ProVation!D235</f>
        <v>0</v>
      </c>
      <c r="E235" t="str">
        <f>IF(ISNUMBER(SEARCH("caecum",ProVation!G235)),"YES", "NO")</f>
        <v>NO</v>
      </c>
      <c r="F235" t="str">
        <f>IF(ISNUMBER(SEARCH("ileum",ProVation!G235)),"YES", "NO")</f>
        <v>NO</v>
      </c>
      <c r="G235" t="str">
        <f>IF(ISNUMBER(SEARCH("ileocolonic anastomosis",ProVation!G235)),"YES", "NO")</f>
        <v>NO</v>
      </c>
      <c r="H235" s="2" t="str">
        <f t="shared" si="60"/>
        <v>NO</v>
      </c>
      <c r="Q235" t="str">
        <f t="shared" si="51"/>
        <v>NO</v>
      </c>
      <c r="R235" t="str">
        <f t="shared" si="52"/>
        <v>NO</v>
      </c>
      <c r="S235" t="str">
        <f t="shared" si="53"/>
        <v>NO</v>
      </c>
      <c r="T235" t="str">
        <f t="shared" si="50"/>
        <v>NO</v>
      </c>
      <c r="U235" t="str">
        <f t="shared" si="54"/>
        <v>NO</v>
      </c>
      <c r="V235" t="str">
        <f t="shared" si="55"/>
        <v>NO</v>
      </c>
      <c r="W235" t="str">
        <f t="shared" si="61"/>
        <v>NO</v>
      </c>
      <c r="X235" t="str">
        <f t="shared" si="56"/>
        <v>NO</v>
      </c>
      <c r="Y235" t="str">
        <f t="shared" si="57"/>
        <v>NO</v>
      </c>
      <c r="Z235" t="str">
        <f t="shared" si="58"/>
        <v>NO</v>
      </c>
      <c r="AA235">
        <f t="shared" si="59"/>
        <v>0</v>
      </c>
      <c r="AB235" s="11">
        <f>ProVation!H235</f>
        <v>0</v>
      </c>
      <c r="AC235" s="12">
        <f t="shared" si="62"/>
        <v>0</v>
      </c>
      <c r="AD235" t="str">
        <f t="shared" si="63"/>
        <v>NO</v>
      </c>
      <c r="AE235" t="str">
        <f t="shared" si="64"/>
        <v>NO</v>
      </c>
      <c r="AF235" s="14" t="str">
        <f t="shared" si="65"/>
        <v/>
      </c>
    </row>
    <row r="236" spans="1:32" ht="17.25" x14ac:dyDescent="0.3">
      <c r="A236">
        <f>ProVation!B236</f>
        <v>0</v>
      </c>
      <c r="B236" t="str">
        <f>LEFT(ProVation!E236, 10)</f>
        <v/>
      </c>
      <c r="C236">
        <f>ProVation!C236</f>
        <v>0</v>
      </c>
      <c r="D236">
        <f>ProVation!D236</f>
        <v>0</v>
      </c>
      <c r="E236" t="str">
        <f>IF(ISNUMBER(SEARCH("caecum",ProVation!G236)),"YES", "NO")</f>
        <v>NO</v>
      </c>
      <c r="F236" t="str">
        <f>IF(ISNUMBER(SEARCH("ileum",ProVation!G236)),"YES", "NO")</f>
        <v>NO</v>
      </c>
      <c r="G236" t="str">
        <f>IF(ISNUMBER(SEARCH("ileocolonic anastomosis",ProVation!G236)),"YES", "NO")</f>
        <v>NO</v>
      </c>
      <c r="H236" s="2" t="str">
        <f t="shared" si="60"/>
        <v>NO</v>
      </c>
      <c r="Q236" t="str">
        <f t="shared" si="51"/>
        <v>NO</v>
      </c>
      <c r="R236" t="str">
        <f t="shared" si="52"/>
        <v>NO</v>
      </c>
      <c r="S236" t="str">
        <f t="shared" si="53"/>
        <v>NO</v>
      </c>
      <c r="T236" t="str">
        <f t="shared" si="50"/>
        <v>NO</v>
      </c>
      <c r="U236" t="str">
        <f t="shared" si="54"/>
        <v>NO</v>
      </c>
      <c r="V236" t="str">
        <f t="shared" si="55"/>
        <v>NO</v>
      </c>
      <c r="W236" t="str">
        <f t="shared" si="61"/>
        <v>NO</v>
      </c>
      <c r="X236" t="str">
        <f t="shared" si="56"/>
        <v>NO</v>
      </c>
      <c r="Y236" t="str">
        <f t="shared" si="57"/>
        <v>NO</v>
      </c>
      <c r="Z236" t="str">
        <f t="shared" si="58"/>
        <v>NO</v>
      </c>
      <c r="AA236">
        <f t="shared" si="59"/>
        <v>0</v>
      </c>
      <c r="AB236" s="11">
        <f>ProVation!H236</f>
        <v>0</v>
      </c>
      <c r="AC236" s="12">
        <f t="shared" si="62"/>
        <v>0</v>
      </c>
      <c r="AD236" t="str">
        <f t="shared" si="63"/>
        <v>NO</v>
      </c>
      <c r="AE236" t="str">
        <f t="shared" si="64"/>
        <v>NO</v>
      </c>
      <c r="AF236" s="14" t="str">
        <f t="shared" si="65"/>
        <v/>
      </c>
    </row>
    <row r="237" spans="1:32" ht="17.25" x14ac:dyDescent="0.3">
      <c r="A237">
        <f>ProVation!B237</f>
        <v>0</v>
      </c>
      <c r="B237" t="str">
        <f>LEFT(ProVation!E237, 10)</f>
        <v/>
      </c>
      <c r="C237">
        <f>ProVation!C237</f>
        <v>0</v>
      </c>
      <c r="D237">
        <f>ProVation!D237</f>
        <v>0</v>
      </c>
      <c r="E237" t="str">
        <f>IF(ISNUMBER(SEARCH("caecum",ProVation!G237)),"YES", "NO")</f>
        <v>NO</v>
      </c>
      <c r="F237" t="str">
        <f>IF(ISNUMBER(SEARCH("ileum",ProVation!G237)),"YES", "NO")</f>
        <v>NO</v>
      </c>
      <c r="G237" t="str">
        <f>IF(ISNUMBER(SEARCH("ileocolonic anastomosis",ProVation!G237)),"YES", "NO")</f>
        <v>NO</v>
      </c>
      <c r="H237" s="2" t="str">
        <f t="shared" si="60"/>
        <v>NO</v>
      </c>
      <c r="Q237" t="str">
        <f t="shared" si="51"/>
        <v>NO</v>
      </c>
      <c r="R237" t="str">
        <f t="shared" si="52"/>
        <v>NO</v>
      </c>
      <c r="S237" t="str">
        <f t="shared" si="53"/>
        <v>NO</v>
      </c>
      <c r="T237" t="str">
        <f t="shared" si="50"/>
        <v>NO</v>
      </c>
      <c r="U237" t="str">
        <f t="shared" si="54"/>
        <v>NO</v>
      </c>
      <c r="V237" t="str">
        <f t="shared" si="55"/>
        <v>NO</v>
      </c>
      <c r="W237" t="str">
        <f t="shared" si="61"/>
        <v>NO</v>
      </c>
      <c r="X237" t="str">
        <f t="shared" si="56"/>
        <v>NO</v>
      </c>
      <c r="Y237" t="str">
        <f t="shared" si="57"/>
        <v>NO</v>
      </c>
      <c r="Z237" t="str">
        <f t="shared" si="58"/>
        <v>NO</v>
      </c>
      <c r="AA237">
        <f t="shared" si="59"/>
        <v>0</v>
      </c>
      <c r="AB237" s="11">
        <f>ProVation!H237</f>
        <v>0</v>
      </c>
      <c r="AC237" s="12">
        <f t="shared" si="62"/>
        <v>0</v>
      </c>
      <c r="AD237" t="str">
        <f t="shared" si="63"/>
        <v>NO</v>
      </c>
      <c r="AE237" t="str">
        <f t="shared" si="64"/>
        <v>NO</v>
      </c>
      <c r="AF237" s="14" t="str">
        <f t="shared" si="65"/>
        <v/>
      </c>
    </row>
    <row r="238" spans="1:32" ht="17.25" x14ac:dyDescent="0.3">
      <c r="A238">
        <f>ProVation!B238</f>
        <v>0</v>
      </c>
      <c r="B238" t="str">
        <f>LEFT(ProVation!E238, 10)</f>
        <v/>
      </c>
      <c r="C238">
        <f>ProVation!C238</f>
        <v>0</v>
      </c>
      <c r="D238">
        <f>ProVation!D238</f>
        <v>0</v>
      </c>
      <c r="E238" t="str">
        <f>IF(ISNUMBER(SEARCH("caecum",ProVation!G238)),"YES", "NO")</f>
        <v>NO</v>
      </c>
      <c r="F238" t="str">
        <f>IF(ISNUMBER(SEARCH("ileum",ProVation!G238)),"YES", "NO")</f>
        <v>NO</v>
      </c>
      <c r="G238" t="str">
        <f>IF(ISNUMBER(SEARCH("ileocolonic anastomosis",ProVation!G238)),"YES", "NO")</f>
        <v>NO</v>
      </c>
      <c r="H238" s="2" t="str">
        <f t="shared" si="60"/>
        <v>NO</v>
      </c>
      <c r="Q238" t="str">
        <f t="shared" si="51"/>
        <v>NO</v>
      </c>
      <c r="R238" t="str">
        <f t="shared" si="52"/>
        <v>NO</v>
      </c>
      <c r="S238" t="str">
        <f t="shared" si="53"/>
        <v>NO</v>
      </c>
      <c r="T238" t="str">
        <f t="shared" si="50"/>
        <v>NO</v>
      </c>
      <c r="U238" t="str">
        <f t="shared" si="54"/>
        <v>NO</v>
      </c>
      <c r="V238" t="str">
        <f t="shared" si="55"/>
        <v>NO</v>
      </c>
      <c r="W238" t="str">
        <f t="shared" si="61"/>
        <v>NO</v>
      </c>
      <c r="X238" t="str">
        <f t="shared" si="56"/>
        <v>NO</v>
      </c>
      <c r="Y238" t="str">
        <f t="shared" si="57"/>
        <v>NO</v>
      </c>
      <c r="Z238" t="str">
        <f t="shared" si="58"/>
        <v>NO</v>
      </c>
      <c r="AA238">
        <f t="shared" si="59"/>
        <v>0</v>
      </c>
      <c r="AB238" s="11">
        <f>ProVation!H238</f>
        <v>0</v>
      </c>
      <c r="AC238" s="12">
        <f t="shared" si="62"/>
        <v>0</v>
      </c>
      <c r="AD238" t="str">
        <f t="shared" si="63"/>
        <v>NO</v>
      </c>
      <c r="AE238" t="str">
        <f t="shared" si="64"/>
        <v>NO</v>
      </c>
      <c r="AF238" s="14" t="str">
        <f t="shared" si="65"/>
        <v/>
      </c>
    </row>
    <row r="239" spans="1:32" ht="17.25" x14ac:dyDescent="0.3">
      <c r="A239">
        <f>ProVation!B239</f>
        <v>0</v>
      </c>
      <c r="B239" t="str">
        <f>LEFT(ProVation!E239, 10)</f>
        <v/>
      </c>
      <c r="C239">
        <f>ProVation!C239</f>
        <v>0</v>
      </c>
      <c r="D239">
        <f>ProVation!D239</f>
        <v>0</v>
      </c>
      <c r="E239" t="str">
        <f>IF(ISNUMBER(SEARCH("caecum",ProVation!G239)),"YES", "NO")</f>
        <v>NO</v>
      </c>
      <c r="F239" t="str">
        <f>IF(ISNUMBER(SEARCH("ileum",ProVation!G239)),"YES", "NO")</f>
        <v>NO</v>
      </c>
      <c r="G239" t="str">
        <f>IF(ISNUMBER(SEARCH("ileocolonic anastomosis",ProVation!G239)),"YES", "NO")</f>
        <v>NO</v>
      </c>
      <c r="H239" s="2" t="str">
        <f t="shared" si="60"/>
        <v>NO</v>
      </c>
      <c r="Q239" t="str">
        <f t="shared" si="51"/>
        <v>NO</v>
      </c>
      <c r="R239" t="str">
        <f t="shared" si="52"/>
        <v>NO</v>
      </c>
      <c r="S239" t="str">
        <f t="shared" si="53"/>
        <v>NO</v>
      </c>
      <c r="T239" t="str">
        <f t="shared" si="50"/>
        <v>NO</v>
      </c>
      <c r="U239" t="str">
        <f t="shared" si="54"/>
        <v>NO</v>
      </c>
      <c r="V239" t="str">
        <f t="shared" si="55"/>
        <v>NO</v>
      </c>
      <c r="W239" t="str">
        <f t="shared" si="61"/>
        <v>NO</v>
      </c>
      <c r="X239" t="str">
        <f t="shared" si="56"/>
        <v>NO</v>
      </c>
      <c r="Y239" t="str">
        <f t="shared" si="57"/>
        <v>NO</v>
      </c>
      <c r="Z239" t="str">
        <f t="shared" si="58"/>
        <v>NO</v>
      </c>
      <c r="AA239">
        <f t="shared" si="59"/>
        <v>0</v>
      </c>
      <c r="AB239" s="11">
        <f>ProVation!H239</f>
        <v>0</v>
      </c>
      <c r="AC239" s="12">
        <f t="shared" si="62"/>
        <v>0</v>
      </c>
      <c r="AD239" t="str">
        <f t="shared" si="63"/>
        <v>NO</v>
      </c>
      <c r="AE239" t="str">
        <f t="shared" si="64"/>
        <v>NO</v>
      </c>
      <c r="AF239" s="14" t="str">
        <f t="shared" si="65"/>
        <v/>
      </c>
    </row>
    <row r="240" spans="1:32" ht="17.25" x14ac:dyDescent="0.3">
      <c r="A240">
        <f>ProVation!B240</f>
        <v>0</v>
      </c>
      <c r="B240" t="str">
        <f>LEFT(ProVation!E240, 10)</f>
        <v/>
      </c>
      <c r="C240">
        <f>ProVation!C240</f>
        <v>0</v>
      </c>
      <c r="D240">
        <f>ProVation!D240</f>
        <v>0</v>
      </c>
      <c r="E240" t="str">
        <f>IF(ISNUMBER(SEARCH("caecum",ProVation!G240)),"YES", "NO")</f>
        <v>NO</v>
      </c>
      <c r="F240" t="str">
        <f>IF(ISNUMBER(SEARCH("ileum",ProVation!G240)),"YES", "NO")</f>
        <v>NO</v>
      </c>
      <c r="G240" t="str">
        <f>IF(ISNUMBER(SEARCH("ileocolonic anastomosis",ProVation!G240)),"YES", "NO")</f>
        <v>NO</v>
      </c>
      <c r="H240" s="2" t="str">
        <f t="shared" si="60"/>
        <v>NO</v>
      </c>
      <c r="Q240" t="str">
        <f t="shared" si="51"/>
        <v>NO</v>
      </c>
      <c r="R240" t="str">
        <f t="shared" si="52"/>
        <v>NO</v>
      </c>
      <c r="S240" t="str">
        <f t="shared" si="53"/>
        <v>NO</v>
      </c>
      <c r="T240" t="str">
        <f t="shared" si="50"/>
        <v>NO</v>
      </c>
      <c r="U240" t="str">
        <f t="shared" si="54"/>
        <v>NO</v>
      </c>
      <c r="V240" t="str">
        <f t="shared" si="55"/>
        <v>NO</v>
      </c>
      <c r="W240" t="str">
        <f t="shared" si="61"/>
        <v>NO</v>
      </c>
      <c r="X240" t="str">
        <f t="shared" si="56"/>
        <v>NO</v>
      </c>
      <c r="Y240" t="str">
        <f t="shared" si="57"/>
        <v>NO</v>
      </c>
      <c r="Z240" t="str">
        <f t="shared" si="58"/>
        <v>NO</v>
      </c>
      <c r="AA240">
        <f t="shared" si="59"/>
        <v>0</v>
      </c>
      <c r="AB240" s="11">
        <f>ProVation!H240</f>
        <v>0</v>
      </c>
      <c r="AC240" s="12">
        <f t="shared" si="62"/>
        <v>0</v>
      </c>
      <c r="AD240" t="str">
        <f t="shared" si="63"/>
        <v>NO</v>
      </c>
      <c r="AE240" t="str">
        <f t="shared" si="64"/>
        <v>NO</v>
      </c>
      <c r="AF240" s="14" t="str">
        <f t="shared" si="65"/>
        <v/>
      </c>
    </row>
    <row r="241" spans="1:32" ht="17.25" x14ac:dyDescent="0.3">
      <c r="A241">
        <f>ProVation!B241</f>
        <v>0</v>
      </c>
      <c r="B241" t="str">
        <f>LEFT(ProVation!E241, 10)</f>
        <v/>
      </c>
      <c r="C241">
        <f>ProVation!C241</f>
        <v>0</v>
      </c>
      <c r="D241">
        <f>ProVation!D241</f>
        <v>0</v>
      </c>
      <c r="E241" t="str">
        <f>IF(ISNUMBER(SEARCH("caecum",ProVation!G241)),"YES", "NO")</f>
        <v>NO</v>
      </c>
      <c r="F241" t="str">
        <f>IF(ISNUMBER(SEARCH("ileum",ProVation!G241)),"YES", "NO")</f>
        <v>NO</v>
      </c>
      <c r="G241" t="str">
        <f>IF(ISNUMBER(SEARCH("ileocolonic anastomosis",ProVation!G241)),"YES", "NO")</f>
        <v>NO</v>
      </c>
      <c r="H241" s="2" t="str">
        <f t="shared" si="60"/>
        <v>NO</v>
      </c>
      <c r="Q241" t="str">
        <f t="shared" si="51"/>
        <v>NO</v>
      </c>
      <c r="R241" t="str">
        <f t="shared" si="52"/>
        <v>NO</v>
      </c>
      <c r="S241" t="str">
        <f t="shared" si="53"/>
        <v>NO</v>
      </c>
      <c r="T241" t="str">
        <f t="shared" si="50"/>
        <v>NO</v>
      </c>
      <c r="U241" t="str">
        <f t="shared" si="54"/>
        <v>NO</v>
      </c>
      <c r="V241" t="str">
        <f t="shared" si="55"/>
        <v>NO</v>
      </c>
      <c r="W241" t="str">
        <f t="shared" si="61"/>
        <v>NO</v>
      </c>
      <c r="X241" t="str">
        <f t="shared" si="56"/>
        <v>NO</v>
      </c>
      <c r="Y241" t="str">
        <f t="shared" si="57"/>
        <v>NO</v>
      </c>
      <c r="Z241" t="str">
        <f t="shared" si="58"/>
        <v>NO</v>
      </c>
      <c r="AA241">
        <f t="shared" si="59"/>
        <v>0</v>
      </c>
      <c r="AB241" s="11">
        <f>ProVation!H241</f>
        <v>0</v>
      </c>
      <c r="AC241" s="12">
        <f t="shared" si="62"/>
        <v>0</v>
      </c>
      <c r="AD241" t="str">
        <f t="shared" si="63"/>
        <v>NO</v>
      </c>
      <c r="AE241" t="str">
        <f t="shared" si="64"/>
        <v>NO</v>
      </c>
      <c r="AF241" s="14" t="str">
        <f t="shared" si="65"/>
        <v/>
      </c>
    </row>
    <row r="242" spans="1:32" ht="17.25" x14ac:dyDescent="0.3">
      <c r="A242">
        <f>ProVation!B242</f>
        <v>0</v>
      </c>
      <c r="B242" t="str">
        <f>LEFT(ProVation!E242, 10)</f>
        <v/>
      </c>
      <c r="C242">
        <f>ProVation!C242</f>
        <v>0</v>
      </c>
      <c r="D242">
        <f>ProVation!D242</f>
        <v>0</v>
      </c>
      <c r="E242" t="str">
        <f>IF(ISNUMBER(SEARCH("caecum",ProVation!G242)),"YES", "NO")</f>
        <v>NO</v>
      </c>
      <c r="F242" t="str">
        <f>IF(ISNUMBER(SEARCH("ileum",ProVation!G242)),"YES", "NO")</f>
        <v>NO</v>
      </c>
      <c r="G242" t="str">
        <f>IF(ISNUMBER(SEARCH("ileocolonic anastomosis",ProVation!G242)),"YES", "NO")</f>
        <v>NO</v>
      </c>
      <c r="H242" s="2" t="str">
        <f t="shared" si="60"/>
        <v>NO</v>
      </c>
      <c r="Q242" t="str">
        <f t="shared" si="51"/>
        <v>NO</v>
      </c>
      <c r="R242" t="str">
        <f t="shared" si="52"/>
        <v>NO</v>
      </c>
      <c r="S242" t="str">
        <f t="shared" si="53"/>
        <v>NO</v>
      </c>
      <c r="T242" t="str">
        <f t="shared" si="50"/>
        <v>NO</v>
      </c>
      <c r="U242" t="str">
        <f t="shared" si="54"/>
        <v>NO</v>
      </c>
      <c r="V242" t="str">
        <f t="shared" si="55"/>
        <v>NO</v>
      </c>
      <c r="W242" t="str">
        <f t="shared" si="61"/>
        <v>NO</v>
      </c>
      <c r="X242" t="str">
        <f t="shared" si="56"/>
        <v>NO</v>
      </c>
      <c r="Y242" t="str">
        <f t="shared" si="57"/>
        <v>NO</v>
      </c>
      <c r="Z242" t="str">
        <f t="shared" si="58"/>
        <v>NO</v>
      </c>
      <c r="AA242">
        <f t="shared" si="59"/>
        <v>0</v>
      </c>
      <c r="AB242" s="11">
        <f>ProVation!H242</f>
        <v>0</v>
      </c>
      <c r="AC242" s="12">
        <f t="shared" si="62"/>
        <v>0</v>
      </c>
      <c r="AD242" t="str">
        <f t="shared" si="63"/>
        <v>NO</v>
      </c>
      <c r="AE242" t="str">
        <f t="shared" si="64"/>
        <v>NO</v>
      </c>
      <c r="AF242" s="14" t="str">
        <f t="shared" si="65"/>
        <v/>
      </c>
    </row>
    <row r="243" spans="1:32" ht="17.25" x14ac:dyDescent="0.3">
      <c r="A243">
        <f>ProVation!B243</f>
        <v>0</v>
      </c>
      <c r="B243" t="str">
        <f>LEFT(ProVation!E243, 10)</f>
        <v/>
      </c>
      <c r="C243">
        <f>ProVation!C243</f>
        <v>0</v>
      </c>
      <c r="D243">
        <f>ProVation!D243</f>
        <v>0</v>
      </c>
      <c r="E243" t="str">
        <f>IF(ISNUMBER(SEARCH("caecum",ProVation!G243)),"YES", "NO")</f>
        <v>NO</v>
      </c>
      <c r="F243" t="str">
        <f>IF(ISNUMBER(SEARCH("ileum",ProVation!G243)),"YES", "NO")</f>
        <v>NO</v>
      </c>
      <c r="G243" t="str">
        <f>IF(ISNUMBER(SEARCH("ileocolonic anastomosis",ProVation!G243)),"YES", "NO")</f>
        <v>NO</v>
      </c>
      <c r="H243" s="2" t="str">
        <f t="shared" si="60"/>
        <v>NO</v>
      </c>
      <c r="Q243" t="str">
        <f t="shared" si="51"/>
        <v>NO</v>
      </c>
      <c r="R243" t="str">
        <f t="shared" si="52"/>
        <v>NO</v>
      </c>
      <c r="S243" t="str">
        <f t="shared" si="53"/>
        <v>NO</v>
      </c>
      <c r="T243" t="str">
        <f t="shared" si="50"/>
        <v>NO</v>
      </c>
      <c r="U243" t="str">
        <f t="shared" si="54"/>
        <v>NO</v>
      </c>
      <c r="V243" t="str">
        <f t="shared" si="55"/>
        <v>NO</v>
      </c>
      <c r="W243" t="str">
        <f t="shared" si="61"/>
        <v>NO</v>
      </c>
      <c r="X243" t="str">
        <f t="shared" si="56"/>
        <v>NO</v>
      </c>
      <c r="Y243" t="str">
        <f t="shared" si="57"/>
        <v>NO</v>
      </c>
      <c r="Z243" t="str">
        <f t="shared" si="58"/>
        <v>NO</v>
      </c>
      <c r="AA243">
        <f t="shared" si="59"/>
        <v>0</v>
      </c>
      <c r="AB243" s="11">
        <f>ProVation!H243</f>
        <v>0</v>
      </c>
      <c r="AC243" s="12">
        <f t="shared" si="62"/>
        <v>0</v>
      </c>
      <c r="AD243" t="str">
        <f t="shared" si="63"/>
        <v>NO</v>
      </c>
      <c r="AE243" t="str">
        <f t="shared" si="64"/>
        <v>NO</v>
      </c>
      <c r="AF243" s="14" t="str">
        <f t="shared" si="65"/>
        <v/>
      </c>
    </row>
    <row r="244" spans="1:32" ht="17.25" x14ac:dyDescent="0.3">
      <c r="A244">
        <f>ProVation!B244</f>
        <v>0</v>
      </c>
      <c r="B244" t="str">
        <f>LEFT(ProVation!E244, 10)</f>
        <v/>
      </c>
      <c r="C244">
        <f>ProVation!C244</f>
        <v>0</v>
      </c>
      <c r="D244">
        <f>ProVation!D244</f>
        <v>0</v>
      </c>
      <c r="E244" t="str">
        <f>IF(ISNUMBER(SEARCH("caecum",ProVation!G244)),"YES", "NO")</f>
        <v>NO</v>
      </c>
      <c r="F244" t="str">
        <f>IF(ISNUMBER(SEARCH("ileum",ProVation!G244)),"YES", "NO")</f>
        <v>NO</v>
      </c>
      <c r="G244" t="str">
        <f>IF(ISNUMBER(SEARCH("ileocolonic anastomosis",ProVation!G244)),"YES", "NO")</f>
        <v>NO</v>
      </c>
      <c r="H244" s="2" t="str">
        <f t="shared" si="60"/>
        <v>NO</v>
      </c>
      <c r="Q244" t="str">
        <f t="shared" si="51"/>
        <v>NO</v>
      </c>
      <c r="R244" t="str">
        <f t="shared" si="52"/>
        <v>NO</v>
      </c>
      <c r="S244" t="str">
        <f t="shared" si="53"/>
        <v>NO</v>
      </c>
      <c r="T244" t="str">
        <f t="shared" si="50"/>
        <v>NO</v>
      </c>
      <c r="U244" t="str">
        <f t="shared" si="54"/>
        <v>NO</v>
      </c>
      <c r="V244" t="str">
        <f t="shared" si="55"/>
        <v>NO</v>
      </c>
      <c r="W244" t="str">
        <f t="shared" si="61"/>
        <v>NO</v>
      </c>
      <c r="X244" t="str">
        <f t="shared" si="56"/>
        <v>NO</v>
      </c>
      <c r="Y244" t="str">
        <f t="shared" si="57"/>
        <v>NO</v>
      </c>
      <c r="Z244" t="str">
        <f t="shared" si="58"/>
        <v>NO</v>
      </c>
      <c r="AA244">
        <f t="shared" si="59"/>
        <v>0</v>
      </c>
      <c r="AB244" s="11">
        <f>ProVation!H244</f>
        <v>0</v>
      </c>
      <c r="AC244" s="12">
        <f t="shared" si="62"/>
        <v>0</v>
      </c>
      <c r="AD244" t="str">
        <f t="shared" si="63"/>
        <v>NO</v>
      </c>
      <c r="AE244" t="str">
        <f t="shared" si="64"/>
        <v>NO</v>
      </c>
      <c r="AF244" s="14" t="str">
        <f t="shared" si="65"/>
        <v/>
      </c>
    </row>
    <row r="245" spans="1:32" ht="17.25" x14ac:dyDescent="0.3">
      <c r="A245">
        <f>ProVation!B245</f>
        <v>0</v>
      </c>
      <c r="B245" t="str">
        <f>LEFT(ProVation!E245, 10)</f>
        <v/>
      </c>
      <c r="C245">
        <f>ProVation!C245</f>
        <v>0</v>
      </c>
      <c r="D245">
        <f>ProVation!D245</f>
        <v>0</v>
      </c>
      <c r="E245" t="str">
        <f>IF(ISNUMBER(SEARCH("caecum",ProVation!G245)),"YES", "NO")</f>
        <v>NO</v>
      </c>
      <c r="F245" t="str">
        <f>IF(ISNUMBER(SEARCH("ileum",ProVation!G245)),"YES", "NO")</f>
        <v>NO</v>
      </c>
      <c r="G245" t="str">
        <f>IF(ISNUMBER(SEARCH("ileocolonic anastomosis",ProVation!G245)),"YES", "NO")</f>
        <v>NO</v>
      </c>
      <c r="H245" s="2" t="str">
        <f t="shared" si="60"/>
        <v>NO</v>
      </c>
      <c r="Q245" t="str">
        <f t="shared" si="51"/>
        <v>NO</v>
      </c>
      <c r="R245" t="str">
        <f t="shared" si="52"/>
        <v>NO</v>
      </c>
      <c r="S245" t="str">
        <f t="shared" si="53"/>
        <v>NO</v>
      </c>
      <c r="T245" t="str">
        <f t="shared" si="50"/>
        <v>NO</v>
      </c>
      <c r="U245" t="str">
        <f t="shared" si="54"/>
        <v>NO</v>
      </c>
      <c r="V245" t="str">
        <f t="shared" si="55"/>
        <v>NO</v>
      </c>
      <c r="W245" t="str">
        <f t="shared" si="61"/>
        <v>NO</v>
      </c>
      <c r="X245" t="str">
        <f t="shared" si="56"/>
        <v>NO</v>
      </c>
      <c r="Y245" t="str">
        <f t="shared" si="57"/>
        <v>NO</v>
      </c>
      <c r="Z245" t="str">
        <f t="shared" si="58"/>
        <v>NO</v>
      </c>
      <c r="AA245">
        <f t="shared" si="59"/>
        <v>0</v>
      </c>
      <c r="AB245" s="11">
        <f>ProVation!H245</f>
        <v>0</v>
      </c>
      <c r="AC245" s="12">
        <f t="shared" si="62"/>
        <v>0</v>
      </c>
      <c r="AD245" t="str">
        <f t="shared" si="63"/>
        <v>NO</v>
      </c>
      <c r="AE245" t="str">
        <f t="shared" si="64"/>
        <v>NO</v>
      </c>
      <c r="AF245" s="14" t="str">
        <f t="shared" si="65"/>
        <v/>
      </c>
    </row>
    <row r="246" spans="1:32" ht="17.25" x14ac:dyDescent="0.3">
      <c r="A246">
        <f>ProVation!B246</f>
        <v>0</v>
      </c>
      <c r="B246" t="str">
        <f>LEFT(ProVation!E246, 10)</f>
        <v/>
      </c>
      <c r="C246">
        <f>ProVation!C246</f>
        <v>0</v>
      </c>
      <c r="D246">
        <f>ProVation!D246</f>
        <v>0</v>
      </c>
      <c r="E246" t="str">
        <f>IF(ISNUMBER(SEARCH("caecum",ProVation!G246)),"YES", "NO")</f>
        <v>NO</v>
      </c>
      <c r="F246" t="str">
        <f>IF(ISNUMBER(SEARCH("ileum",ProVation!G246)),"YES", "NO")</f>
        <v>NO</v>
      </c>
      <c r="G246" t="str">
        <f>IF(ISNUMBER(SEARCH("ileocolonic anastomosis",ProVation!G246)),"YES", "NO")</f>
        <v>NO</v>
      </c>
      <c r="H246" s="2" t="str">
        <f t="shared" si="60"/>
        <v>NO</v>
      </c>
      <c r="Q246" t="str">
        <f t="shared" si="51"/>
        <v>NO</v>
      </c>
      <c r="R246" t="str">
        <f t="shared" si="52"/>
        <v>NO</v>
      </c>
      <c r="S246" t="str">
        <f t="shared" si="53"/>
        <v>NO</v>
      </c>
      <c r="T246" t="str">
        <f t="shared" si="50"/>
        <v>NO</v>
      </c>
      <c r="U246" t="str">
        <f t="shared" si="54"/>
        <v>NO</v>
      </c>
      <c r="V246" t="str">
        <f t="shared" si="55"/>
        <v>NO</v>
      </c>
      <c r="W246" t="str">
        <f t="shared" si="61"/>
        <v>NO</v>
      </c>
      <c r="X246" t="str">
        <f t="shared" si="56"/>
        <v>NO</v>
      </c>
      <c r="Y246" t="str">
        <f t="shared" si="57"/>
        <v>NO</v>
      </c>
      <c r="Z246" t="str">
        <f t="shared" si="58"/>
        <v>NO</v>
      </c>
      <c r="AA246">
        <f t="shared" si="59"/>
        <v>0</v>
      </c>
      <c r="AB246" s="11">
        <f>ProVation!H246</f>
        <v>0</v>
      </c>
      <c r="AC246" s="12">
        <f t="shared" si="62"/>
        <v>0</v>
      </c>
      <c r="AD246" t="str">
        <f t="shared" si="63"/>
        <v>NO</v>
      </c>
      <c r="AE246" t="str">
        <f t="shared" si="64"/>
        <v>NO</v>
      </c>
      <c r="AF246" s="14" t="str">
        <f t="shared" si="65"/>
        <v/>
      </c>
    </row>
    <row r="247" spans="1:32" ht="17.25" x14ac:dyDescent="0.3">
      <c r="A247">
        <f>ProVation!B247</f>
        <v>0</v>
      </c>
      <c r="B247" t="str">
        <f>LEFT(ProVation!E247, 10)</f>
        <v/>
      </c>
      <c r="C247">
        <f>ProVation!C247</f>
        <v>0</v>
      </c>
      <c r="D247">
        <f>ProVation!D247</f>
        <v>0</v>
      </c>
      <c r="E247" t="str">
        <f>IF(ISNUMBER(SEARCH("caecum",ProVation!G247)),"YES", "NO")</f>
        <v>NO</v>
      </c>
      <c r="F247" t="str">
        <f>IF(ISNUMBER(SEARCH("ileum",ProVation!G247)),"YES", "NO")</f>
        <v>NO</v>
      </c>
      <c r="G247" t="str">
        <f>IF(ISNUMBER(SEARCH("ileocolonic anastomosis",ProVation!G247)),"YES", "NO")</f>
        <v>NO</v>
      </c>
      <c r="H247" s="2" t="str">
        <f t="shared" si="60"/>
        <v>NO</v>
      </c>
      <c r="Q247" t="str">
        <f t="shared" si="51"/>
        <v>NO</v>
      </c>
      <c r="R247" t="str">
        <f t="shared" si="52"/>
        <v>NO</v>
      </c>
      <c r="S247" t="str">
        <f t="shared" si="53"/>
        <v>NO</v>
      </c>
      <c r="T247" t="str">
        <f t="shared" si="50"/>
        <v>NO</v>
      </c>
      <c r="U247" t="str">
        <f t="shared" si="54"/>
        <v>NO</v>
      </c>
      <c r="V247" t="str">
        <f t="shared" si="55"/>
        <v>NO</v>
      </c>
      <c r="W247" t="str">
        <f t="shared" si="61"/>
        <v>NO</v>
      </c>
      <c r="X247" t="str">
        <f t="shared" si="56"/>
        <v>NO</v>
      </c>
      <c r="Y247" t="str">
        <f t="shared" si="57"/>
        <v>NO</v>
      </c>
      <c r="Z247" t="str">
        <f t="shared" si="58"/>
        <v>NO</v>
      </c>
      <c r="AA247">
        <f t="shared" si="59"/>
        <v>0</v>
      </c>
      <c r="AB247" s="11">
        <f>ProVation!H247</f>
        <v>0</v>
      </c>
      <c r="AC247" s="12">
        <f t="shared" si="62"/>
        <v>0</v>
      </c>
      <c r="AD247" t="str">
        <f t="shared" si="63"/>
        <v>NO</v>
      </c>
      <c r="AE247" t="str">
        <f t="shared" si="64"/>
        <v>NO</v>
      </c>
      <c r="AF247" s="14" t="str">
        <f t="shared" si="65"/>
        <v/>
      </c>
    </row>
    <row r="248" spans="1:32" ht="17.25" x14ac:dyDescent="0.3">
      <c r="A248">
        <f>ProVation!B248</f>
        <v>0</v>
      </c>
      <c r="B248" t="str">
        <f>LEFT(ProVation!E248, 10)</f>
        <v/>
      </c>
      <c r="C248">
        <f>ProVation!C248</f>
        <v>0</v>
      </c>
      <c r="D248">
        <f>ProVation!D248</f>
        <v>0</v>
      </c>
      <c r="E248" t="str">
        <f>IF(ISNUMBER(SEARCH("caecum",ProVation!G248)),"YES", "NO")</f>
        <v>NO</v>
      </c>
      <c r="F248" t="str">
        <f>IF(ISNUMBER(SEARCH("ileum",ProVation!G248)),"YES", "NO")</f>
        <v>NO</v>
      </c>
      <c r="G248" t="str">
        <f>IF(ISNUMBER(SEARCH("ileocolonic anastomosis",ProVation!G248)),"YES", "NO")</f>
        <v>NO</v>
      </c>
      <c r="H248" s="2" t="str">
        <f t="shared" si="60"/>
        <v>NO</v>
      </c>
      <c r="Q248" t="str">
        <f t="shared" si="51"/>
        <v>NO</v>
      </c>
      <c r="R248" t="str">
        <f t="shared" si="52"/>
        <v>NO</v>
      </c>
      <c r="S248" t="str">
        <f t="shared" si="53"/>
        <v>NO</v>
      </c>
      <c r="T248" t="str">
        <f t="shared" si="50"/>
        <v>NO</v>
      </c>
      <c r="U248" t="str">
        <f t="shared" si="54"/>
        <v>NO</v>
      </c>
      <c r="V248" t="str">
        <f t="shared" si="55"/>
        <v>NO</v>
      </c>
      <c r="W248" t="str">
        <f t="shared" si="61"/>
        <v>NO</v>
      </c>
      <c r="X248" t="str">
        <f t="shared" si="56"/>
        <v>NO</v>
      </c>
      <c r="Y248" t="str">
        <f t="shared" si="57"/>
        <v>NO</v>
      </c>
      <c r="Z248" t="str">
        <f t="shared" si="58"/>
        <v>NO</v>
      </c>
      <c r="AA248">
        <f t="shared" si="59"/>
        <v>0</v>
      </c>
      <c r="AB248" s="11">
        <f>ProVation!H248</f>
        <v>0</v>
      </c>
      <c r="AC248" s="12">
        <f t="shared" si="62"/>
        <v>0</v>
      </c>
      <c r="AD248" t="str">
        <f t="shared" si="63"/>
        <v>NO</v>
      </c>
      <c r="AE248" t="str">
        <f t="shared" si="64"/>
        <v>NO</v>
      </c>
      <c r="AF248" s="14" t="str">
        <f t="shared" si="65"/>
        <v/>
      </c>
    </row>
    <row r="249" spans="1:32" ht="17.25" x14ac:dyDescent="0.3">
      <c r="A249">
        <f>ProVation!B249</f>
        <v>0</v>
      </c>
      <c r="B249" t="str">
        <f>LEFT(ProVation!E249, 10)</f>
        <v/>
      </c>
      <c r="C249">
        <f>ProVation!C249</f>
        <v>0</v>
      </c>
      <c r="D249">
        <f>ProVation!D249</f>
        <v>0</v>
      </c>
      <c r="E249" t="str">
        <f>IF(ISNUMBER(SEARCH("caecum",ProVation!G249)),"YES", "NO")</f>
        <v>NO</v>
      </c>
      <c r="F249" t="str">
        <f>IF(ISNUMBER(SEARCH("ileum",ProVation!G249)),"YES", "NO")</f>
        <v>NO</v>
      </c>
      <c r="G249" t="str">
        <f>IF(ISNUMBER(SEARCH("ileocolonic anastomosis",ProVation!G249)),"YES", "NO")</f>
        <v>NO</v>
      </c>
      <c r="H249" s="2" t="str">
        <f t="shared" si="60"/>
        <v>NO</v>
      </c>
      <c r="Q249" t="str">
        <f t="shared" si="51"/>
        <v>NO</v>
      </c>
      <c r="R249" t="str">
        <f t="shared" si="52"/>
        <v>NO</v>
      </c>
      <c r="S249" t="str">
        <f t="shared" si="53"/>
        <v>NO</v>
      </c>
      <c r="T249" t="str">
        <f t="shared" si="50"/>
        <v>NO</v>
      </c>
      <c r="U249" t="str">
        <f t="shared" si="54"/>
        <v>NO</v>
      </c>
      <c r="V249" t="str">
        <f t="shared" si="55"/>
        <v>NO</v>
      </c>
      <c r="W249" t="str">
        <f t="shared" si="61"/>
        <v>NO</v>
      </c>
      <c r="X249" t="str">
        <f t="shared" si="56"/>
        <v>NO</v>
      </c>
      <c r="Y249" t="str">
        <f t="shared" si="57"/>
        <v>NO</v>
      </c>
      <c r="Z249" t="str">
        <f t="shared" si="58"/>
        <v>NO</v>
      </c>
      <c r="AA249">
        <f t="shared" si="59"/>
        <v>0</v>
      </c>
      <c r="AB249" s="11">
        <f>ProVation!H249</f>
        <v>0</v>
      </c>
      <c r="AC249" s="12">
        <f t="shared" si="62"/>
        <v>0</v>
      </c>
      <c r="AD249" t="str">
        <f t="shared" si="63"/>
        <v>NO</v>
      </c>
      <c r="AE249" t="str">
        <f t="shared" si="64"/>
        <v>NO</v>
      </c>
      <c r="AF249" s="14" t="str">
        <f t="shared" si="65"/>
        <v/>
      </c>
    </row>
    <row r="250" spans="1:32" ht="17.25" x14ac:dyDescent="0.3">
      <c r="A250">
        <f>ProVation!B250</f>
        <v>0</v>
      </c>
      <c r="B250" t="str">
        <f>LEFT(ProVation!E250, 10)</f>
        <v/>
      </c>
      <c r="C250">
        <f>ProVation!C250</f>
        <v>0</v>
      </c>
      <c r="D250">
        <f>ProVation!D250</f>
        <v>0</v>
      </c>
      <c r="E250" t="str">
        <f>IF(ISNUMBER(SEARCH("caecum",ProVation!G250)),"YES", "NO")</f>
        <v>NO</v>
      </c>
      <c r="F250" t="str">
        <f>IF(ISNUMBER(SEARCH("ileum",ProVation!G250)),"YES", "NO")</f>
        <v>NO</v>
      </c>
      <c r="G250" t="str">
        <f>IF(ISNUMBER(SEARCH("ileocolonic anastomosis",ProVation!G250)),"YES", "NO")</f>
        <v>NO</v>
      </c>
      <c r="H250" s="2" t="str">
        <f t="shared" si="60"/>
        <v>NO</v>
      </c>
      <c r="Q250" t="str">
        <f t="shared" si="51"/>
        <v>NO</v>
      </c>
      <c r="R250" t="str">
        <f t="shared" si="52"/>
        <v>NO</v>
      </c>
      <c r="S250" t="str">
        <f t="shared" si="53"/>
        <v>NO</v>
      </c>
      <c r="T250" t="str">
        <f t="shared" si="50"/>
        <v>NO</v>
      </c>
      <c r="U250" t="str">
        <f t="shared" si="54"/>
        <v>NO</v>
      </c>
      <c r="V250" t="str">
        <f t="shared" si="55"/>
        <v>NO</v>
      </c>
      <c r="W250" t="str">
        <f t="shared" si="61"/>
        <v>NO</v>
      </c>
      <c r="X250" t="str">
        <f t="shared" si="56"/>
        <v>NO</v>
      </c>
      <c r="Y250" t="str">
        <f t="shared" si="57"/>
        <v>NO</v>
      </c>
      <c r="Z250" t="str">
        <f t="shared" si="58"/>
        <v>NO</v>
      </c>
      <c r="AA250">
        <f t="shared" si="59"/>
        <v>0</v>
      </c>
      <c r="AB250" s="11">
        <f>ProVation!H250</f>
        <v>0</v>
      </c>
      <c r="AC250" s="12">
        <f t="shared" si="62"/>
        <v>0</v>
      </c>
      <c r="AD250" t="str">
        <f t="shared" si="63"/>
        <v>NO</v>
      </c>
      <c r="AE250" t="str">
        <f t="shared" si="64"/>
        <v>NO</v>
      </c>
      <c r="AF250" s="14" t="str">
        <f t="shared" si="65"/>
        <v/>
      </c>
    </row>
    <row r="251" spans="1:32" ht="17.25" x14ac:dyDescent="0.3">
      <c r="H251" s="2"/>
      <c r="AB251" s="11"/>
      <c r="AF251" s="14"/>
    </row>
    <row r="252" spans="1:32" ht="17.25" x14ac:dyDescent="0.3">
      <c r="H252" s="2"/>
      <c r="AB252" s="11"/>
      <c r="AF252" s="14"/>
    </row>
    <row r="253" spans="1:32" ht="17.25" x14ac:dyDescent="0.3">
      <c r="H253" s="2"/>
      <c r="AB253" s="11"/>
      <c r="AF253" s="14"/>
    </row>
    <row r="254" spans="1:32" ht="17.25" x14ac:dyDescent="0.3">
      <c r="H254" s="2"/>
      <c r="AB254" s="11"/>
      <c r="AF254" s="14"/>
    </row>
    <row r="255" spans="1:32" ht="17.25" x14ac:dyDescent="0.3">
      <c r="H255" s="2"/>
      <c r="AB255" s="11"/>
      <c r="AF255" s="14"/>
    </row>
    <row r="256" spans="1:32" ht="17.25" x14ac:dyDescent="0.3">
      <c r="H256" s="2"/>
      <c r="AB256" s="11"/>
      <c r="AF256" s="14"/>
    </row>
    <row r="257" spans="8:32" ht="17.25" x14ac:dyDescent="0.3">
      <c r="H257" s="2"/>
      <c r="AB257" s="11"/>
      <c r="AF257" s="14"/>
    </row>
    <row r="258" spans="8:32" ht="17.25" x14ac:dyDescent="0.3">
      <c r="H258" s="2"/>
      <c r="AB258" s="11"/>
      <c r="AF258" s="14"/>
    </row>
    <row r="259" spans="8:32" ht="17.25" x14ac:dyDescent="0.3">
      <c r="H259" s="2"/>
      <c r="AB259" s="11"/>
      <c r="AF259" s="14"/>
    </row>
    <row r="260" spans="8:32" ht="17.25" x14ac:dyDescent="0.3">
      <c r="H260" s="2"/>
      <c r="AB260" s="11"/>
      <c r="AF260" s="14"/>
    </row>
    <row r="261" spans="8:32" ht="17.25" x14ac:dyDescent="0.3">
      <c r="H261" s="2"/>
      <c r="AB261" s="11"/>
      <c r="AF261" s="14"/>
    </row>
    <row r="262" spans="8:32" ht="17.25" x14ac:dyDescent="0.3">
      <c r="H262" s="2"/>
      <c r="AB262" s="11"/>
      <c r="AF262" s="14"/>
    </row>
    <row r="263" spans="8:32" ht="17.25" x14ac:dyDescent="0.3">
      <c r="H263" s="2"/>
      <c r="AB263" s="11"/>
      <c r="AF263" s="14"/>
    </row>
    <row r="264" spans="8:32" ht="17.25" x14ac:dyDescent="0.3">
      <c r="H264" s="2"/>
      <c r="AB264" s="11"/>
      <c r="AF264" s="14"/>
    </row>
    <row r="265" spans="8:32" ht="17.25" x14ac:dyDescent="0.3">
      <c r="H265" s="2"/>
      <c r="AB265" s="11"/>
      <c r="AF265" s="14"/>
    </row>
    <row r="266" spans="8:32" ht="17.25" x14ac:dyDescent="0.3">
      <c r="H266" s="2"/>
      <c r="AB266" s="11"/>
      <c r="AF266" s="14"/>
    </row>
    <row r="267" spans="8:32" ht="17.25" x14ac:dyDescent="0.3">
      <c r="H267" s="2"/>
      <c r="AB267" s="11"/>
      <c r="AF267" s="14"/>
    </row>
    <row r="268" spans="8:32" ht="17.25" x14ac:dyDescent="0.3">
      <c r="H268" s="2"/>
      <c r="AB268" s="11"/>
      <c r="AF268" s="14"/>
    </row>
    <row r="269" spans="8:32" ht="17.25" x14ac:dyDescent="0.3">
      <c r="H269" s="2"/>
      <c r="AB269" s="11"/>
      <c r="AF269" s="14"/>
    </row>
    <row r="270" spans="8:32" ht="17.25" x14ac:dyDescent="0.3">
      <c r="H270" s="2"/>
      <c r="AB270" s="11"/>
      <c r="AF270" s="14"/>
    </row>
    <row r="271" spans="8:32" ht="17.25" x14ac:dyDescent="0.3">
      <c r="H271" s="2"/>
      <c r="AB271" s="11"/>
      <c r="AF271" s="14"/>
    </row>
    <row r="272" spans="8:32" ht="17.25" x14ac:dyDescent="0.3">
      <c r="H272" s="2"/>
      <c r="AB272" s="11"/>
      <c r="AF272" s="14"/>
    </row>
    <row r="273" spans="8:32" ht="17.25" x14ac:dyDescent="0.3">
      <c r="H273" s="2"/>
      <c r="AB273" s="11"/>
      <c r="AF273" s="14"/>
    </row>
    <row r="274" spans="8:32" ht="17.25" x14ac:dyDescent="0.3">
      <c r="H274" s="2"/>
      <c r="AB274" s="11"/>
      <c r="AF274" s="14"/>
    </row>
    <row r="275" spans="8:32" ht="17.25" x14ac:dyDescent="0.3">
      <c r="H275" s="2"/>
      <c r="AB275" s="11"/>
      <c r="AF275" s="14"/>
    </row>
    <row r="276" spans="8:32" ht="17.25" x14ac:dyDescent="0.3">
      <c r="H276" s="2"/>
      <c r="AB276" s="11"/>
      <c r="AF276" s="14"/>
    </row>
    <row r="277" spans="8:32" ht="17.25" x14ac:dyDescent="0.3">
      <c r="H277" s="2"/>
      <c r="AB277" s="11"/>
      <c r="AF277" s="14"/>
    </row>
    <row r="278" spans="8:32" ht="17.25" x14ac:dyDescent="0.3">
      <c r="H278" s="2"/>
      <c r="AB278" s="11"/>
      <c r="AF278" s="14"/>
    </row>
    <row r="279" spans="8:32" ht="17.25" x14ac:dyDescent="0.3">
      <c r="H279" s="2"/>
      <c r="AB279" s="11"/>
      <c r="AF279" s="14"/>
    </row>
    <row r="280" spans="8:32" ht="17.25" x14ac:dyDescent="0.3">
      <c r="H280" s="2"/>
      <c r="AB280" s="11"/>
      <c r="AF280" s="14"/>
    </row>
    <row r="281" spans="8:32" ht="17.25" x14ac:dyDescent="0.3">
      <c r="H281" s="2"/>
      <c r="AB281" s="11"/>
      <c r="AF281" s="14"/>
    </row>
    <row r="282" spans="8:32" ht="17.25" x14ac:dyDescent="0.3">
      <c r="H282" s="2"/>
      <c r="AB282" s="11"/>
      <c r="AF282" s="14"/>
    </row>
    <row r="283" spans="8:32" ht="17.25" x14ac:dyDescent="0.3">
      <c r="H283" s="2"/>
      <c r="AB283" s="11"/>
      <c r="AF283" s="14"/>
    </row>
    <row r="284" spans="8:32" ht="17.25" x14ac:dyDescent="0.3">
      <c r="H284" s="2"/>
      <c r="AB284" s="11"/>
      <c r="AF284" s="14"/>
    </row>
    <row r="285" spans="8:32" ht="17.25" x14ac:dyDescent="0.3">
      <c r="H285" s="2"/>
      <c r="AB285" s="11"/>
      <c r="AF285" s="14"/>
    </row>
    <row r="286" spans="8:32" ht="17.25" x14ac:dyDescent="0.3">
      <c r="H286" s="2"/>
      <c r="AB286" s="11"/>
      <c r="AF286" s="14"/>
    </row>
    <row r="287" spans="8:32" ht="17.25" x14ac:dyDescent="0.3">
      <c r="H287" s="2"/>
      <c r="AB287" s="11"/>
      <c r="AF287" s="14"/>
    </row>
    <row r="288" spans="8:32" ht="17.25" x14ac:dyDescent="0.3">
      <c r="H288" s="2"/>
      <c r="AB288" s="11"/>
      <c r="AF288" s="14"/>
    </row>
    <row r="289" spans="8:32" ht="17.25" x14ac:dyDescent="0.3">
      <c r="H289" s="2"/>
      <c r="AB289" s="11"/>
      <c r="AF289" s="14"/>
    </row>
    <row r="290" spans="8:32" ht="17.25" x14ac:dyDescent="0.3">
      <c r="H290" s="2"/>
      <c r="AB290" s="11"/>
      <c r="AF290" s="14"/>
    </row>
    <row r="291" spans="8:32" ht="17.25" x14ac:dyDescent="0.3">
      <c r="H291" s="2"/>
      <c r="AB291" s="11"/>
      <c r="AF291" s="14"/>
    </row>
    <row r="292" spans="8:32" ht="17.25" x14ac:dyDescent="0.3">
      <c r="H292" s="2"/>
      <c r="AB292" s="11"/>
      <c r="AF292" s="14"/>
    </row>
    <row r="293" spans="8:32" ht="17.25" x14ac:dyDescent="0.3">
      <c r="H293" s="2"/>
      <c r="AB293" s="11"/>
      <c r="AF293" s="14"/>
    </row>
    <row r="294" spans="8:32" ht="17.25" x14ac:dyDescent="0.3">
      <c r="H294" s="2"/>
      <c r="AB294" s="11"/>
      <c r="AF294" s="14"/>
    </row>
    <row r="295" spans="8:32" ht="17.25" x14ac:dyDescent="0.3">
      <c r="H295" s="2"/>
      <c r="AB295" s="11"/>
      <c r="AF295" s="14"/>
    </row>
    <row r="296" spans="8:32" ht="17.25" x14ac:dyDescent="0.3">
      <c r="H296" s="2"/>
      <c r="AB296" s="11"/>
      <c r="AF296" s="14"/>
    </row>
    <row r="297" spans="8:32" ht="17.25" x14ac:dyDescent="0.3">
      <c r="H297" s="2"/>
      <c r="AB297" s="11"/>
      <c r="AF297" s="14"/>
    </row>
    <row r="298" spans="8:32" ht="17.25" x14ac:dyDescent="0.3">
      <c r="H298" s="2"/>
      <c r="AB298" s="11"/>
      <c r="AF298" s="14"/>
    </row>
    <row r="299" spans="8:32" ht="17.25" x14ac:dyDescent="0.3">
      <c r="H299" s="2"/>
      <c r="AB299" s="11"/>
      <c r="AF299" s="14"/>
    </row>
    <row r="300" spans="8:32" ht="17.25" x14ac:dyDescent="0.3">
      <c r="H300" s="2"/>
      <c r="AB300" s="11"/>
      <c r="AF300" s="14"/>
    </row>
    <row r="301" spans="8:32" ht="17.25" x14ac:dyDescent="0.3">
      <c r="H301" s="2"/>
      <c r="AB301" s="11"/>
      <c r="AF301" s="14"/>
    </row>
  </sheetData>
  <dataValidations count="2">
    <dataValidation type="whole" operator="greaterThanOrEqual" showInputMessage="1" showErrorMessage="1" sqref="L2:L1048576" xr:uid="{23D9CAE8-FC56-4AF0-AB77-921840166CB1}">
      <formula1>0</formula1>
    </dataValidation>
    <dataValidation type="whole" operator="greaterThanOrEqual" allowBlank="1" showDropDown="1" showInputMessage="1" showErrorMessage="1" sqref="O2:O1048576" xr:uid="{06B1A2F7-98A3-4DCA-92BE-53B0865FE9CE}">
      <formula1>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3560825-D857-48CC-AEFE-7C4CF1E75DA3}">
          <x14:formula1>
            <xm:f>'For dropdowns'!$D$2:$D$4</xm:f>
          </x14:formula1>
          <xm:sqref>I2:J1048576</xm:sqref>
        </x14:dataValidation>
        <x14:dataValidation type="list" allowBlank="1" showInputMessage="1" showErrorMessage="1" xr:uid="{A6CBF2AA-2CC7-40C5-AEA2-81D38E498D10}">
          <x14:formula1>
            <xm:f>'For dropdowns'!$A$2:$A$7</xm:f>
          </x14:formula1>
          <xm:sqref>K2:K1048576</xm:sqref>
        </x14:dataValidation>
        <x14:dataValidation type="list" allowBlank="1" showInputMessage="1" showErrorMessage="1" xr:uid="{F68A32B8-3151-4ADB-8839-CD5022D99DAC}">
          <x14:formula1>
            <xm:f>'For dropdowns'!$C$2:$C$4</xm:f>
          </x14:formula1>
          <xm:sqref>M2:M1048576 P2:P1048576</xm:sqref>
        </x14:dataValidation>
        <x14:dataValidation type="list" allowBlank="1" showInputMessage="1" showErrorMessage="1" xr:uid="{BB4DA634-3B37-46C5-91C3-DCF7A9DBDBB5}">
          <x14:formula1>
            <xm:f>'For dropdowns'!$B$2:$B$6</xm:f>
          </x14:formula1>
          <xm:sqref>N2:N1048576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9DC0-AF67-497F-8B76-4A139C01FEDC}">
  <dimension ref="A1:H250"/>
  <sheetViews>
    <sheetView workbookViewId="0">
      <pane ySplit="1" topLeftCell="A2" activePane="bottomLeft" state="frozen"/>
      <selection pane="bottomLeft" activeCell="B10" sqref="B10"/>
    </sheetView>
  </sheetViews>
  <sheetFormatPr defaultRowHeight="15" x14ac:dyDescent="0.25"/>
  <cols>
    <col min="4" max="4" width="17.28515625" customWidth="1"/>
    <col min="5" max="5" width="32.140625" customWidth="1"/>
    <col min="6" max="6" width="17" customWidth="1"/>
    <col min="7" max="7" width="25.5703125" customWidth="1"/>
  </cols>
  <sheetData>
    <row r="1" spans="1:8" x14ac:dyDescent="0.25">
      <c r="A1" t="s">
        <v>0</v>
      </c>
      <c r="B1" t="s">
        <v>1</v>
      </c>
      <c r="C1" t="s">
        <v>2</v>
      </c>
      <c r="D1" t="s">
        <v>54</v>
      </c>
      <c r="E1" t="s">
        <v>3</v>
      </c>
      <c r="F1" t="s">
        <v>4</v>
      </c>
      <c r="G1" t="s">
        <v>5</v>
      </c>
      <c r="H1" t="s">
        <v>58</v>
      </c>
    </row>
    <row r="2" spans="1:8" x14ac:dyDescent="0.25">
      <c r="H2" s="11"/>
    </row>
    <row r="3" spans="1:8" x14ac:dyDescent="0.25">
      <c r="H3" s="11"/>
    </row>
    <row r="4" spans="1:8" x14ac:dyDescent="0.25">
      <c r="H4" s="11"/>
    </row>
    <row r="5" spans="1:8" x14ac:dyDescent="0.25">
      <c r="H5" s="11"/>
    </row>
    <row r="6" spans="1:8" x14ac:dyDescent="0.25">
      <c r="H6" s="11"/>
    </row>
    <row r="7" spans="1:8" x14ac:dyDescent="0.25">
      <c r="H7" s="11"/>
    </row>
    <row r="8" spans="1:8" x14ac:dyDescent="0.25">
      <c r="H8" s="11"/>
    </row>
    <row r="9" spans="1:8" x14ac:dyDescent="0.25">
      <c r="H9" s="11"/>
    </row>
    <row r="10" spans="1:8" x14ac:dyDescent="0.25">
      <c r="H10" s="11"/>
    </row>
    <row r="11" spans="1:8" x14ac:dyDescent="0.25">
      <c r="H11" s="11"/>
    </row>
    <row r="12" spans="1:8" x14ac:dyDescent="0.25">
      <c r="H12" s="11"/>
    </row>
    <row r="13" spans="1:8" x14ac:dyDescent="0.25">
      <c r="H13" s="11"/>
    </row>
    <row r="14" spans="1:8" x14ac:dyDescent="0.25">
      <c r="H14" s="11"/>
    </row>
    <row r="15" spans="1:8" x14ac:dyDescent="0.25">
      <c r="H15" s="11"/>
    </row>
    <row r="16" spans="1:8" x14ac:dyDescent="0.25">
      <c r="H16" s="11"/>
    </row>
    <row r="17" spans="8:8" x14ac:dyDescent="0.25">
      <c r="H17" s="11"/>
    </row>
    <row r="18" spans="8:8" x14ac:dyDescent="0.25">
      <c r="H18" s="11"/>
    </row>
    <row r="19" spans="8:8" x14ac:dyDescent="0.25">
      <c r="H19" s="11"/>
    </row>
    <row r="20" spans="8:8" x14ac:dyDescent="0.25">
      <c r="H20" s="11"/>
    </row>
    <row r="21" spans="8:8" x14ac:dyDescent="0.25">
      <c r="H21" s="11"/>
    </row>
    <row r="22" spans="8:8" x14ac:dyDescent="0.25">
      <c r="H22" s="11"/>
    </row>
    <row r="23" spans="8:8" x14ac:dyDescent="0.25">
      <c r="H23" s="11"/>
    </row>
    <row r="24" spans="8:8" x14ac:dyDescent="0.25">
      <c r="H24" s="11"/>
    </row>
    <row r="25" spans="8:8" x14ac:dyDescent="0.25">
      <c r="H25" s="11"/>
    </row>
    <row r="26" spans="8:8" x14ac:dyDescent="0.25">
      <c r="H26" s="11"/>
    </row>
    <row r="27" spans="8:8" x14ac:dyDescent="0.25">
      <c r="H27" s="11"/>
    </row>
    <row r="28" spans="8:8" x14ac:dyDescent="0.25">
      <c r="H28" s="11"/>
    </row>
    <row r="29" spans="8:8" x14ac:dyDescent="0.25">
      <c r="H29" s="11"/>
    </row>
    <row r="30" spans="8:8" x14ac:dyDescent="0.25">
      <c r="H30" s="11"/>
    </row>
    <row r="31" spans="8:8" x14ac:dyDescent="0.25">
      <c r="H31" s="11"/>
    </row>
    <row r="32" spans="8:8" x14ac:dyDescent="0.25">
      <c r="H32" s="11"/>
    </row>
    <row r="33" spans="8:8" x14ac:dyDescent="0.25">
      <c r="H33" s="11"/>
    </row>
    <row r="34" spans="8:8" x14ac:dyDescent="0.25">
      <c r="H34" s="11"/>
    </row>
    <row r="35" spans="8:8" x14ac:dyDescent="0.25">
      <c r="H35" s="11"/>
    </row>
    <row r="36" spans="8:8" x14ac:dyDescent="0.25">
      <c r="H36" s="11"/>
    </row>
    <row r="37" spans="8:8" x14ac:dyDescent="0.25">
      <c r="H37" s="11"/>
    </row>
    <row r="38" spans="8:8" x14ac:dyDescent="0.25">
      <c r="H38" s="11"/>
    </row>
    <row r="40" spans="8:8" x14ac:dyDescent="0.25">
      <c r="H40" s="11"/>
    </row>
    <row r="41" spans="8:8" x14ac:dyDescent="0.25">
      <c r="H41" s="11"/>
    </row>
    <row r="42" spans="8:8" x14ac:dyDescent="0.25">
      <c r="H42" s="11"/>
    </row>
    <row r="43" spans="8:8" x14ac:dyDescent="0.25">
      <c r="H43" s="11"/>
    </row>
    <row r="44" spans="8:8" x14ac:dyDescent="0.25">
      <c r="H44" s="11"/>
    </row>
    <row r="45" spans="8:8" x14ac:dyDescent="0.25">
      <c r="H45" s="11"/>
    </row>
    <row r="46" spans="8:8" x14ac:dyDescent="0.25">
      <c r="H46" s="11"/>
    </row>
    <row r="48" spans="8:8" x14ac:dyDescent="0.25">
      <c r="H48" s="11"/>
    </row>
    <row r="49" spans="8:8" x14ac:dyDescent="0.25">
      <c r="H49" s="11"/>
    </row>
    <row r="50" spans="8:8" x14ac:dyDescent="0.25">
      <c r="H50" s="11"/>
    </row>
    <row r="51" spans="8:8" x14ac:dyDescent="0.25">
      <c r="H51" s="11"/>
    </row>
    <row r="52" spans="8:8" x14ac:dyDescent="0.25">
      <c r="H52" s="11"/>
    </row>
    <row r="53" spans="8:8" x14ac:dyDescent="0.25">
      <c r="H53" s="11"/>
    </row>
    <row r="54" spans="8:8" x14ac:dyDescent="0.25">
      <c r="H54" s="11"/>
    </row>
    <row r="55" spans="8:8" x14ac:dyDescent="0.25">
      <c r="H55" s="11"/>
    </row>
    <row r="56" spans="8:8" x14ac:dyDescent="0.25">
      <c r="H56" s="11"/>
    </row>
    <row r="57" spans="8:8" x14ac:dyDescent="0.25">
      <c r="H57" s="11"/>
    </row>
    <row r="58" spans="8:8" x14ac:dyDescent="0.25">
      <c r="H58" s="11"/>
    </row>
    <row r="59" spans="8:8" x14ac:dyDescent="0.25">
      <c r="H59" s="11"/>
    </row>
    <row r="60" spans="8:8" x14ac:dyDescent="0.25">
      <c r="H60" s="11"/>
    </row>
    <row r="61" spans="8:8" x14ac:dyDescent="0.25">
      <c r="H61" s="11"/>
    </row>
    <row r="62" spans="8:8" x14ac:dyDescent="0.25">
      <c r="H62" s="11"/>
    </row>
    <row r="63" spans="8:8" x14ac:dyDescent="0.25">
      <c r="H63" s="11"/>
    </row>
    <row r="64" spans="8:8" x14ac:dyDescent="0.25">
      <c r="H64" s="11"/>
    </row>
    <row r="65" spans="8:8" x14ac:dyDescent="0.25">
      <c r="H65" s="11"/>
    </row>
    <row r="66" spans="8:8" x14ac:dyDescent="0.25">
      <c r="H66" s="11"/>
    </row>
    <row r="67" spans="8:8" x14ac:dyDescent="0.25">
      <c r="H67" s="11"/>
    </row>
    <row r="68" spans="8:8" x14ac:dyDescent="0.25">
      <c r="H68" s="11"/>
    </row>
    <row r="69" spans="8:8" x14ac:dyDescent="0.25">
      <c r="H69" s="11"/>
    </row>
    <row r="70" spans="8:8" x14ac:dyDescent="0.25">
      <c r="H70" s="11"/>
    </row>
    <row r="71" spans="8:8" x14ac:dyDescent="0.25">
      <c r="H71" s="11"/>
    </row>
    <row r="72" spans="8:8" x14ac:dyDescent="0.25">
      <c r="H72" s="11"/>
    </row>
    <row r="73" spans="8:8" x14ac:dyDescent="0.25">
      <c r="H73" s="11"/>
    </row>
    <row r="74" spans="8:8" x14ac:dyDescent="0.25">
      <c r="H74" s="11"/>
    </row>
    <row r="75" spans="8:8" x14ac:dyDescent="0.25">
      <c r="H75" s="11"/>
    </row>
    <row r="76" spans="8:8" x14ac:dyDescent="0.25">
      <c r="H76" s="11"/>
    </row>
    <row r="77" spans="8:8" x14ac:dyDescent="0.25">
      <c r="H77" s="11"/>
    </row>
    <row r="78" spans="8:8" x14ac:dyDescent="0.25">
      <c r="H78" s="11"/>
    </row>
    <row r="79" spans="8:8" x14ac:dyDescent="0.25">
      <c r="H79" s="11"/>
    </row>
    <row r="80" spans="8:8" x14ac:dyDescent="0.25">
      <c r="H80" s="11"/>
    </row>
    <row r="81" spans="8:8" x14ac:dyDescent="0.25">
      <c r="H81" s="11"/>
    </row>
    <row r="82" spans="8:8" x14ac:dyDescent="0.25">
      <c r="H82" s="11"/>
    </row>
    <row r="83" spans="8:8" x14ac:dyDescent="0.25">
      <c r="H83" s="11"/>
    </row>
    <row r="84" spans="8:8" x14ac:dyDescent="0.25">
      <c r="H84" s="11"/>
    </row>
    <row r="85" spans="8:8" x14ac:dyDescent="0.25">
      <c r="H85" s="11"/>
    </row>
    <row r="86" spans="8:8" x14ac:dyDescent="0.25">
      <c r="H86" s="11"/>
    </row>
    <row r="87" spans="8:8" x14ac:dyDescent="0.25">
      <c r="H87" s="11"/>
    </row>
    <row r="88" spans="8:8" x14ac:dyDescent="0.25">
      <c r="H88" s="11"/>
    </row>
    <row r="89" spans="8:8" x14ac:dyDescent="0.25">
      <c r="H89" s="11"/>
    </row>
    <row r="90" spans="8:8" x14ac:dyDescent="0.25">
      <c r="H90" s="11"/>
    </row>
    <row r="92" spans="8:8" x14ac:dyDescent="0.25">
      <c r="H92" s="11"/>
    </row>
    <row r="93" spans="8:8" x14ac:dyDescent="0.25">
      <c r="H93" s="11"/>
    </row>
    <row r="94" spans="8:8" x14ac:dyDescent="0.25">
      <c r="H94" s="11"/>
    </row>
    <row r="95" spans="8:8" x14ac:dyDescent="0.25">
      <c r="H95" s="11"/>
    </row>
    <row r="96" spans="8: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row r="113" spans="8:8" x14ac:dyDescent="0.25">
      <c r="H113" s="11"/>
    </row>
    <row r="114" spans="8:8" x14ac:dyDescent="0.25">
      <c r="H114" s="11"/>
    </row>
    <row r="115" spans="8:8" x14ac:dyDescent="0.25">
      <c r="H115" s="11"/>
    </row>
    <row r="116" spans="8:8" x14ac:dyDescent="0.25">
      <c r="H116" s="11"/>
    </row>
    <row r="117" spans="8:8" x14ac:dyDescent="0.25">
      <c r="H117" s="11"/>
    </row>
    <row r="118" spans="8:8" x14ac:dyDescent="0.25">
      <c r="H118" s="11"/>
    </row>
    <row r="119" spans="8:8" x14ac:dyDescent="0.25">
      <c r="H119" s="11"/>
    </row>
    <row r="120" spans="8:8" x14ac:dyDescent="0.25">
      <c r="H120" s="11"/>
    </row>
    <row r="121" spans="8:8" x14ac:dyDescent="0.25">
      <c r="H121" s="11"/>
    </row>
    <row r="122" spans="8:8" x14ac:dyDescent="0.25">
      <c r="H122" s="11"/>
    </row>
    <row r="123" spans="8:8" x14ac:dyDescent="0.25">
      <c r="H123" s="11"/>
    </row>
    <row r="124" spans="8:8" x14ac:dyDescent="0.25">
      <c r="H124" s="11"/>
    </row>
    <row r="125" spans="8:8" x14ac:dyDescent="0.25">
      <c r="H125" s="11"/>
    </row>
    <row r="126" spans="8:8" x14ac:dyDescent="0.25">
      <c r="H126" s="11"/>
    </row>
    <row r="127" spans="8:8" x14ac:dyDescent="0.25">
      <c r="H127" s="11"/>
    </row>
    <row r="128" spans="8:8" x14ac:dyDescent="0.25">
      <c r="H128" s="11"/>
    </row>
    <row r="129" spans="8:8" x14ac:dyDescent="0.25">
      <c r="H129" s="11"/>
    </row>
    <row r="130" spans="8:8" x14ac:dyDescent="0.25">
      <c r="H130" s="11"/>
    </row>
    <row r="131" spans="8:8" x14ac:dyDescent="0.25">
      <c r="H131" s="11"/>
    </row>
    <row r="132" spans="8:8" x14ac:dyDescent="0.25">
      <c r="H132" s="11"/>
    </row>
    <row r="133" spans="8:8" x14ac:dyDescent="0.25">
      <c r="H133" s="11"/>
    </row>
    <row r="134" spans="8:8" x14ac:dyDescent="0.25">
      <c r="H134" s="11"/>
    </row>
    <row r="135" spans="8:8" x14ac:dyDescent="0.25">
      <c r="H135" s="11"/>
    </row>
    <row r="136" spans="8:8" x14ac:dyDescent="0.25">
      <c r="H136" s="11"/>
    </row>
    <row r="137" spans="8:8" x14ac:dyDescent="0.25">
      <c r="H137" s="11"/>
    </row>
    <row r="138" spans="8:8" x14ac:dyDescent="0.25">
      <c r="H138" s="11"/>
    </row>
    <row r="139" spans="8:8" x14ac:dyDescent="0.25">
      <c r="H139" s="11"/>
    </row>
    <row r="140" spans="8:8" x14ac:dyDescent="0.25">
      <c r="H140" s="11"/>
    </row>
    <row r="141" spans="8:8" x14ac:dyDescent="0.25">
      <c r="H141" s="11"/>
    </row>
    <row r="142" spans="8:8" x14ac:dyDescent="0.25">
      <c r="H142" s="11"/>
    </row>
    <row r="143" spans="8:8" x14ac:dyDescent="0.25">
      <c r="H143" s="11"/>
    </row>
    <row r="144" spans="8:8" x14ac:dyDescent="0.25">
      <c r="H144" s="11"/>
    </row>
    <row r="145" spans="2:8" x14ac:dyDescent="0.25">
      <c r="H145" s="11"/>
    </row>
    <row r="146" spans="2:8" x14ac:dyDescent="0.25">
      <c r="H146" s="11"/>
    </row>
    <row r="147" spans="2:8" x14ac:dyDescent="0.25">
      <c r="H147" s="11"/>
    </row>
    <row r="148" spans="2:8" x14ac:dyDescent="0.25">
      <c r="H148" s="11"/>
    </row>
    <row r="149" spans="2:8" x14ac:dyDescent="0.25">
      <c r="H149" s="11"/>
    </row>
    <row r="150" spans="2:8" x14ac:dyDescent="0.25">
      <c r="H150" s="11"/>
    </row>
    <row r="151" spans="2:8" x14ac:dyDescent="0.25">
      <c r="H151" s="11"/>
    </row>
    <row r="152" spans="2:8" x14ac:dyDescent="0.25">
      <c r="H152" s="11"/>
    </row>
    <row r="154" spans="2:8" x14ac:dyDescent="0.25">
      <c r="H154" s="11"/>
    </row>
    <row r="155" spans="2:8" x14ac:dyDescent="0.25">
      <c r="B155" s="15"/>
      <c r="H155" s="11"/>
    </row>
    <row r="156" spans="2:8" x14ac:dyDescent="0.25">
      <c r="H156" s="11"/>
    </row>
    <row r="157" spans="2:8" x14ac:dyDescent="0.25">
      <c r="H157" s="11"/>
    </row>
    <row r="158" spans="2:8" x14ac:dyDescent="0.25">
      <c r="H158" s="11"/>
    </row>
    <row r="159" spans="2:8" x14ac:dyDescent="0.25">
      <c r="H159" s="11"/>
    </row>
    <row r="160" spans="2:8" x14ac:dyDescent="0.25">
      <c r="H160" s="11"/>
    </row>
    <row r="161" spans="8:8" x14ac:dyDescent="0.25">
      <c r="H161" s="11"/>
    </row>
    <row r="162" spans="8:8" x14ac:dyDescent="0.25">
      <c r="H162" s="11"/>
    </row>
    <row r="163" spans="8:8" x14ac:dyDescent="0.25">
      <c r="H163" s="11"/>
    </row>
    <row r="164" spans="8:8" x14ac:dyDescent="0.25">
      <c r="H164" s="11"/>
    </row>
    <row r="165" spans="8:8" x14ac:dyDescent="0.25">
      <c r="H165" s="11"/>
    </row>
    <row r="166" spans="8:8" x14ac:dyDescent="0.25">
      <c r="H166" s="11"/>
    </row>
    <row r="167" spans="8:8" x14ac:dyDescent="0.25">
      <c r="H167" s="11"/>
    </row>
    <row r="168" spans="8:8" x14ac:dyDescent="0.25">
      <c r="H168" s="11"/>
    </row>
    <row r="169" spans="8:8" x14ac:dyDescent="0.25">
      <c r="H169" s="11"/>
    </row>
    <row r="170" spans="8:8" x14ac:dyDescent="0.25">
      <c r="H170" s="11"/>
    </row>
    <row r="171" spans="8:8" x14ac:dyDescent="0.25">
      <c r="H171" s="11"/>
    </row>
    <row r="172" spans="8:8" x14ac:dyDescent="0.25">
      <c r="H172" s="11"/>
    </row>
    <row r="173" spans="8:8" x14ac:dyDescent="0.25">
      <c r="H173" s="11"/>
    </row>
    <row r="174" spans="8:8" x14ac:dyDescent="0.25">
      <c r="H174" s="11"/>
    </row>
    <row r="175" spans="8:8" x14ac:dyDescent="0.25">
      <c r="H175" s="11"/>
    </row>
    <row r="176" spans="8:8" x14ac:dyDescent="0.25">
      <c r="H176" s="11"/>
    </row>
    <row r="177" spans="8:8" x14ac:dyDescent="0.25">
      <c r="H177" s="11"/>
    </row>
    <row r="178" spans="8:8" x14ac:dyDescent="0.25">
      <c r="H178" s="11"/>
    </row>
    <row r="179" spans="8:8" x14ac:dyDescent="0.25">
      <c r="H179" s="11"/>
    </row>
    <row r="180" spans="8:8" x14ac:dyDescent="0.25">
      <c r="H180" s="11"/>
    </row>
    <row r="181" spans="8:8" x14ac:dyDescent="0.25">
      <c r="H181" s="11"/>
    </row>
    <row r="182" spans="8:8" x14ac:dyDescent="0.25">
      <c r="H182" s="11"/>
    </row>
    <row r="183" spans="8:8" x14ac:dyDescent="0.25">
      <c r="H183" s="11"/>
    </row>
    <row r="184" spans="8:8" x14ac:dyDescent="0.25">
      <c r="H184" s="11"/>
    </row>
    <row r="185" spans="8:8" x14ac:dyDescent="0.25">
      <c r="H185" s="11"/>
    </row>
    <row r="186" spans="8:8" x14ac:dyDescent="0.25">
      <c r="H186" s="11"/>
    </row>
    <row r="187" spans="8:8" x14ac:dyDescent="0.25">
      <c r="H187" s="11"/>
    </row>
    <row r="188" spans="8:8" x14ac:dyDescent="0.25">
      <c r="H188" s="11"/>
    </row>
    <row r="189" spans="8:8" x14ac:dyDescent="0.25">
      <c r="H189" s="11"/>
    </row>
    <row r="190" spans="8:8" x14ac:dyDescent="0.25">
      <c r="H190" s="11"/>
    </row>
    <row r="191" spans="8:8" x14ac:dyDescent="0.25">
      <c r="H191" s="11"/>
    </row>
    <row r="193" spans="8:8" x14ac:dyDescent="0.25">
      <c r="H193" s="11"/>
    </row>
    <row r="194" spans="8:8" x14ac:dyDescent="0.25">
      <c r="H194" s="11"/>
    </row>
    <row r="195" spans="8:8" x14ac:dyDescent="0.25">
      <c r="H195" s="11"/>
    </row>
    <row r="196" spans="8:8" x14ac:dyDescent="0.25">
      <c r="H196" s="11"/>
    </row>
    <row r="197" spans="8:8" x14ac:dyDescent="0.25">
      <c r="H197" s="11"/>
    </row>
    <row r="198" spans="8:8" x14ac:dyDescent="0.25">
      <c r="H198" s="11"/>
    </row>
    <row r="199" spans="8:8" x14ac:dyDescent="0.25">
      <c r="H199" s="11"/>
    </row>
    <row r="200" spans="8:8" x14ac:dyDescent="0.25">
      <c r="H200" s="11"/>
    </row>
    <row r="201" spans="8:8" x14ac:dyDescent="0.25">
      <c r="H201" s="11"/>
    </row>
    <row r="202" spans="8:8" x14ac:dyDescent="0.25">
      <c r="H202" s="11"/>
    </row>
    <row r="203" spans="8:8" x14ac:dyDescent="0.25">
      <c r="H203" s="11"/>
    </row>
    <row r="204" spans="8:8" x14ac:dyDescent="0.25">
      <c r="H204" s="11"/>
    </row>
    <row r="205" spans="8:8" x14ac:dyDescent="0.25">
      <c r="H205" s="11"/>
    </row>
    <row r="206" spans="8:8" x14ac:dyDescent="0.25">
      <c r="H206" s="11"/>
    </row>
    <row r="207" spans="8:8" x14ac:dyDescent="0.25">
      <c r="H207" s="11"/>
    </row>
    <row r="208" spans="8:8" x14ac:dyDescent="0.25">
      <c r="H208" s="11"/>
    </row>
    <row r="209" spans="8:8" x14ac:dyDescent="0.25">
      <c r="H209" s="11"/>
    </row>
    <row r="210" spans="8:8" x14ac:dyDescent="0.25">
      <c r="H210" s="11"/>
    </row>
    <row r="211" spans="8:8" x14ac:dyDescent="0.25">
      <c r="H211" s="11"/>
    </row>
    <row r="212" spans="8:8" x14ac:dyDescent="0.25">
      <c r="H212" s="11"/>
    </row>
    <row r="213" spans="8:8" x14ac:dyDescent="0.25">
      <c r="H213" s="11"/>
    </row>
    <row r="214" spans="8:8" x14ac:dyDescent="0.25">
      <c r="H214" s="11"/>
    </row>
    <row r="215" spans="8:8" x14ac:dyDescent="0.25">
      <c r="H215" s="11"/>
    </row>
    <row r="216" spans="8:8" x14ac:dyDescent="0.25">
      <c r="H216" s="11"/>
    </row>
    <row r="217" spans="8:8" x14ac:dyDescent="0.25">
      <c r="H217" s="11"/>
    </row>
    <row r="218" spans="8:8" x14ac:dyDescent="0.25">
      <c r="H218" s="11"/>
    </row>
    <row r="219" spans="8:8" x14ac:dyDescent="0.25">
      <c r="H219" s="11"/>
    </row>
    <row r="220" spans="8:8" x14ac:dyDescent="0.25">
      <c r="H220" s="11"/>
    </row>
    <row r="221" spans="8:8" x14ac:dyDescent="0.25">
      <c r="H221" s="11"/>
    </row>
    <row r="223" spans="8:8" x14ac:dyDescent="0.25">
      <c r="H223" s="11"/>
    </row>
    <row r="224" spans="8:8" x14ac:dyDescent="0.25">
      <c r="H224" s="11"/>
    </row>
    <row r="225" spans="8:8" x14ac:dyDescent="0.25">
      <c r="H225" s="11"/>
    </row>
    <row r="226" spans="8:8" x14ac:dyDescent="0.25">
      <c r="H226" s="11"/>
    </row>
    <row r="227" spans="8:8" x14ac:dyDescent="0.25">
      <c r="H227" s="11"/>
    </row>
    <row r="228" spans="8:8" x14ac:dyDescent="0.25">
      <c r="H228" s="11"/>
    </row>
    <row r="229" spans="8:8" x14ac:dyDescent="0.25">
      <c r="H229" s="11"/>
    </row>
    <row r="230" spans="8:8" x14ac:dyDescent="0.25">
      <c r="H230" s="11"/>
    </row>
    <row r="231" spans="8:8" x14ac:dyDescent="0.25">
      <c r="H231" s="11"/>
    </row>
    <row r="232" spans="8:8" x14ac:dyDescent="0.25">
      <c r="H232" s="11"/>
    </row>
    <row r="233" spans="8:8" x14ac:dyDescent="0.25">
      <c r="H233" s="11"/>
    </row>
    <row r="234" spans="8:8" x14ac:dyDescent="0.25">
      <c r="H234" s="11"/>
    </row>
    <row r="235" spans="8:8" x14ac:dyDescent="0.25">
      <c r="H235" s="11"/>
    </row>
    <row r="236" spans="8:8" x14ac:dyDescent="0.25">
      <c r="H236" s="11"/>
    </row>
    <row r="237" spans="8:8" x14ac:dyDescent="0.25">
      <c r="H237" s="11"/>
    </row>
    <row r="238" spans="8:8" x14ac:dyDescent="0.25">
      <c r="H238" s="11"/>
    </row>
    <row r="239" spans="8:8" x14ac:dyDescent="0.25">
      <c r="H239" s="11"/>
    </row>
    <row r="240" spans="8:8" x14ac:dyDescent="0.25">
      <c r="H240" s="11"/>
    </row>
    <row r="241" spans="8:8" x14ac:dyDescent="0.25">
      <c r="H241" s="11"/>
    </row>
    <row r="242" spans="8:8" x14ac:dyDescent="0.25">
      <c r="H242" s="11"/>
    </row>
    <row r="245" spans="8:8" x14ac:dyDescent="0.25">
      <c r="H245" s="11"/>
    </row>
    <row r="246" spans="8:8" x14ac:dyDescent="0.25">
      <c r="H246" s="11"/>
    </row>
    <row r="247" spans="8:8" x14ac:dyDescent="0.25">
      <c r="H247" s="11"/>
    </row>
    <row r="248" spans="8:8" x14ac:dyDescent="0.25">
      <c r="H248" s="11"/>
    </row>
    <row r="249" spans="8:8" x14ac:dyDescent="0.25">
      <c r="H249" s="11"/>
    </row>
    <row r="250" spans="8:8" x14ac:dyDescent="0.25">
      <c r="H250"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F42F-1208-4484-9148-885838CCA228}">
  <dimension ref="A1:D7"/>
  <sheetViews>
    <sheetView workbookViewId="0">
      <selection activeCell="A7" sqref="A7"/>
    </sheetView>
  </sheetViews>
  <sheetFormatPr defaultRowHeight="15" x14ac:dyDescent="0.25"/>
  <cols>
    <col min="1" max="1" width="24.140625" customWidth="1"/>
    <col min="2" max="2" width="31.7109375" customWidth="1"/>
  </cols>
  <sheetData>
    <row r="1" spans="1:4" x14ac:dyDescent="0.25">
      <c r="A1" t="s">
        <v>23</v>
      </c>
      <c r="B1" t="s">
        <v>24</v>
      </c>
      <c r="C1" t="s">
        <v>20</v>
      </c>
      <c r="D1" t="s">
        <v>10</v>
      </c>
    </row>
    <row r="3" spans="1:4" x14ac:dyDescent="0.25">
      <c r="A3" t="s">
        <v>11</v>
      </c>
      <c r="B3" t="s">
        <v>26</v>
      </c>
      <c r="C3" t="s">
        <v>21</v>
      </c>
      <c r="D3" t="s">
        <v>28</v>
      </c>
    </row>
    <row r="4" spans="1:4" x14ac:dyDescent="0.25">
      <c r="A4" t="s">
        <v>12</v>
      </c>
      <c r="B4" t="s">
        <v>25</v>
      </c>
      <c r="C4" t="s">
        <v>22</v>
      </c>
      <c r="D4" t="s">
        <v>29</v>
      </c>
    </row>
    <row r="5" spans="1:4" x14ac:dyDescent="0.25">
      <c r="A5" t="s">
        <v>13</v>
      </c>
      <c r="B5" t="s">
        <v>16</v>
      </c>
    </row>
    <row r="6" spans="1:4" x14ac:dyDescent="0.25">
      <c r="A6" t="s">
        <v>14</v>
      </c>
      <c r="B6" t="s">
        <v>27</v>
      </c>
    </row>
    <row r="7" spans="1:4" x14ac:dyDescent="0.25">
      <c r="A7" t="s">
        <v>27</v>
      </c>
    </row>
  </sheetData>
  <sheetProtection algorithmName="SHA-512" hashValue="At00LPShl8uvNEm84W/dHmQWpf0pbuYqhkPlTkRxOB9wLIcAPW16/SEazy4aaIZeTJMesSce3uyen8ixxQ6B6w==" saltValue="+pHP3ctR3RFYc8cFpt5SL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Analysis</vt:lpstr>
      <vt:lpstr>Data</vt:lpstr>
      <vt:lpstr>ProVation</vt:lpstr>
      <vt:lpstr>For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Lill</dc:creator>
  <cp:lastModifiedBy>Marianne Lill</cp:lastModifiedBy>
  <dcterms:created xsi:type="dcterms:W3CDTF">2021-01-18T22:32:09Z</dcterms:created>
  <dcterms:modified xsi:type="dcterms:W3CDTF">2023-01-05T09:20:19Z</dcterms:modified>
</cp:coreProperties>
</file>